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Course'!$A$1:$H$125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1" i="1" l="1"/>
  <c r="G101" i="1" s="1"/>
  <c r="D101" i="1"/>
  <c r="E101" i="1" s="1"/>
  <c r="C101" i="1"/>
  <c r="F95" i="1"/>
  <c r="G95" i="1" s="1"/>
  <c r="D95" i="1"/>
  <c r="E95" i="1" s="1"/>
  <c r="C95" i="1"/>
  <c r="F89" i="1"/>
  <c r="D89" i="1"/>
  <c r="E89" i="1" s="1"/>
  <c r="C89" i="1"/>
  <c r="F83" i="1"/>
  <c r="G83" i="1" s="1"/>
  <c r="D83" i="1"/>
  <c r="C83" i="1"/>
  <c r="E83" i="1" l="1"/>
  <c r="G89" i="1"/>
  <c r="F47" i="1"/>
  <c r="D47" i="1"/>
  <c r="C47" i="1"/>
  <c r="C17" i="1"/>
  <c r="F17" i="1"/>
  <c r="G17" i="1" s="1"/>
  <c r="D17" i="1"/>
  <c r="E47" i="1" l="1"/>
  <c r="G47" i="1"/>
  <c r="E17" i="1"/>
  <c r="F125" i="1"/>
  <c r="D125" i="1"/>
  <c r="C125" i="1"/>
  <c r="F119" i="1"/>
  <c r="D119" i="1"/>
  <c r="C119" i="1"/>
  <c r="F113" i="1"/>
  <c r="D113" i="1"/>
  <c r="C113" i="1"/>
  <c r="F107" i="1"/>
  <c r="D107" i="1"/>
  <c r="C107" i="1"/>
  <c r="F77" i="1"/>
  <c r="D77" i="1"/>
  <c r="C77" i="1"/>
  <c r="F71" i="1"/>
  <c r="D71" i="1"/>
  <c r="C71" i="1"/>
  <c r="J7" i="11"/>
  <c r="K4" i="11" l="1"/>
  <c r="K5" i="11"/>
  <c r="K6" i="11"/>
  <c r="E71" i="1"/>
  <c r="G71" i="1"/>
  <c r="E113" i="1"/>
  <c r="G113" i="1"/>
  <c r="E119" i="1"/>
  <c r="G119" i="1"/>
  <c r="E107" i="1"/>
  <c r="E125" i="1"/>
  <c r="G125" i="1"/>
  <c r="G107" i="1"/>
  <c r="E77" i="1"/>
  <c r="G77" i="1"/>
  <c r="J35" i="11"/>
  <c r="H35" i="11"/>
  <c r="I33" i="11" s="1"/>
  <c r="F35" i="11"/>
  <c r="G33" i="11" s="1"/>
  <c r="D35" i="11"/>
  <c r="E34" i="11" s="1"/>
  <c r="B35" i="11"/>
  <c r="C34" i="11" s="1"/>
  <c r="L34" i="11"/>
  <c r="G34" i="11"/>
  <c r="L33" i="11"/>
  <c r="J31" i="11"/>
  <c r="K30" i="11" s="1"/>
  <c r="H31" i="11"/>
  <c r="I30" i="11" s="1"/>
  <c r="F31" i="11"/>
  <c r="G28" i="11" s="1"/>
  <c r="D31" i="11"/>
  <c r="E28" i="11" s="1"/>
  <c r="B31" i="11"/>
  <c r="C30" i="11" s="1"/>
  <c r="L30" i="11"/>
  <c r="L29" i="11"/>
  <c r="L28" i="11"/>
  <c r="I28" i="11"/>
  <c r="L27" i="11"/>
  <c r="K27" i="11"/>
  <c r="C27" i="11"/>
  <c r="L26" i="11"/>
  <c r="J24" i="11"/>
  <c r="H24" i="11"/>
  <c r="I21" i="11" s="1"/>
  <c r="F24" i="11"/>
  <c r="G22" i="11" s="1"/>
  <c r="D24" i="11"/>
  <c r="E20" i="11" s="1"/>
  <c r="B24" i="11"/>
  <c r="C21" i="11" s="1"/>
  <c r="L23" i="11"/>
  <c r="L22" i="11"/>
  <c r="L21" i="11"/>
  <c r="L20" i="11"/>
  <c r="G20" i="11"/>
  <c r="J18" i="11"/>
  <c r="K14" i="11" s="1"/>
  <c r="H18" i="11"/>
  <c r="I9" i="11" s="1"/>
  <c r="F18" i="11"/>
  <c r="G16" i="11" s="1"/>
  <c r="D18" i="11"/>
  <c r="E15" i="11" s="1"/>
  <c r="B18" i="11"/>
  <c r="C16" i="11" s="1"/>
  <c r="L17" i="11"/>
  <c r="I17" i="11"/>
  <c r="E17" i="11"/>
  <c r="L16" i="11"/>
  <c r="L15" i="11"/>
  <c r="I15" i="11"/>
  <c r="L14" i="11"/>
  <c r="I14" i="11"/>
  <c r="G14" i="11"/>
  <c r="E14" i="11"/>
  <c r="C14" i="11"/>
  <c r="L13" i="11"/>
  <c r="I13" i="11"/>
  <c r="L12" i="11"/>
  <c r="I12" i="11"/>
  <c r="E12" i="11"/>
  <c r="L11" i="11"/>
  <c r="L10" i="11"/>
  <c r="I10" i="11"/>
  <c r="L9" i="11"/>
  <c r="H7" i="11"/>
  <c r="I6" i="11" s="1"/>
  <c r="F7" i="11"/>
  <c r="G4" i="11" s="1"/>
  <c r="D7" i="11"/>
  <c r="E4" i="11" s="1"/>
  <c r="B7" i="11"/>
  <c r="C6" i="11" s="1"/>
  <c r="L6" i="11"/>
  <c r="L5" i="11"/>
  <c r="L4" i="11"/>
  <c r="I4" i="11"/>
  <c r="C4" i="11" l="1"/>
  <c r="G21" i="11"/>
  <c r="G24" i="11" s="1"/>
  <c r="L7" i="11"/>
  <c r="L24" i="11"/>
  <c r="C5" i="11"/>
  <c r="G26" i="11"/>
  <c r="E10" i="11"/>
  <c r="G23" i="11"/>
  <c r="I26" i="11"/>
  <c r="C29" i="11"/>
  <c r="G10" i="11"/>
  <c r="E16" i="11"/>
  <c r="K26" i="11"/>
  <c r="K29" i="11"/>
  <c r="E33" i="11"/>
  <c r="E35" i="11" s="1"/>
  <c r="L35" i="11"/>
  <c r="K33" i="11"/>
  <c r="I34" i="11"/>
  <c r="I35" i="11" s="1"/>
  <c r="G35" i="11"/>
  <c r="I29" i="11"/>
  <c r="I27" i="11"/>
  <c r="G30" i="11"/>
  <c r="E29" i="11"/>
  <c r="E30" i="11"/>
  <c r="E27" i="11"/>
  <c r="E26" i="11"/>
  <c r="C28" i="11"/>
  <c r="L31" i="11"/>
  <c r="I22" i="11"/>
  <c r="I23" i="11"/>
  <c r="I20" i="11"/>
  <c r="I24" i="11" s="1"/>
  <c r="E22" i="11"/>
  <c r="K12" i="11"/>
  <c r="K16" i="11"/>
  <c r="I11" i="11"/>
  <c r="I16" i="11"/>
  <c r="G13" i="11"/>
  <c r="G9" i="11"/>
  <c r="G11" i="11"/>
  <c r="G15" i="11"/>
  <c r="G17" i="11"/>
  <c r="G12" i="11"/>
  <c r="E9" i="11"/>
  <c r="E11" i="11"/>
  <c r="E13" i="11"/>
  <c r="C10" i="11"/>
  <c r="E5" i="11"/>
  <c r="E6" i="11"/>
  <c r="C7" i="11"/>
  <c r="G5" i="11"/>
  <c r="C23" i="11"/>
  <c r="I5" i="11"/>
  <c r="I7" i="11" s="1"/>
  <c r="K9" i="11"/>
  <c r="C11" i="11"/>
  <c r="K13" i="11"/>
  <c r="C15" i="11"/>
  <c r="K17" i="11"/>
  <c r="E23" i="11"/>
  <c r="C26" i="11"/>
  <c r="G27" i="11"/>
  <c r="K28" i="11"/>
  <c r="G6" i="11"/>
  <c r="C20" i="11"/>
  <c r="K22" i="11"/>
  <c r="K20" i="11"/>
  <c r="C22" i="11"/>
  <c r="C33" i="11"/>
  <c r="C35" i="11" s="1"/>
  <c r="K23" i="11"/>
  <c r="K34" i="11"/>
  <c r="C9" i="11"/>
  <c r="K11" i="11"/>
  <c r="C13" i="11"/>
  <c r="K15" i="11"/>
  <c r="C17" i="11"/>
  <c r="L18" i="11"/>
  <c r="E21" i="11"/>
  <c r="G29" i="11"/>
  <c r="K10" i="11"/>
  <c r="C12" i="11"/>
  <c r="K21" i="11"/>
  <c r="K35" i="11" l="1"/>
  <c r="K31" i="11"/>
  <c r="E7" i="11"/>
  <c r="I31" i="11"/>
  <c r="C31" i="11"/>
  <c r="E18" i="11"/>
  <c r="I18" i="11"/>
  <c r="K7" i="11"/>
  <c r="G31" i="11"/>
  <c r="E31" i="11"/>
  <c r="E24" i="11"/>
  <c r="G18" i="11"/>
  <c r="G7" i="11"/>
  <c r="C24" i="11"/>
  <c r="K18" i="11"/>
  <c r="K24" i="11"/>
  <c r="C18" i="11"/>
  <c r="D8" i="3"/>
  <c r="C8" i="3"/>
  <c r="F65" i="1" l="1"/>
  <c r="D65" i="1"/>
  <c r="C65" i="1"/>
  <c r="F59" i="1"/>
  <c r="D59" i="1"/>
  <c r="C59" i="1"/>
  <c r="F53" i="1"/>
  <c r="D53" i="1"/>
  <c r="C53" i="1"/>
  <c r="F41" i="1"/>
  <c r="D41" i="1"/>
  <c r="C41" i="1"/>
  <c r="F35" i="1"/>
  <c r="D35" i="1"/>
  <c r="C35" i="1"/>
  <c r="F29" i="1"/>
  <c r="D29" i="1"/>
  <c r="C29" i="1"/>
  <c r="F23" i="1"/>
  <c r="D23" i="1"/>
  <c r="C23"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E14" i="7" s="1"/>
  <c r="F14" i="7"/>
  <c r="G14" i="7" s="1"/>
  <c r="F8" i="7"/>
  <c r="D8" i="7"/>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E41" i="3" l="1"/>
  <c r="G23" i="1"/>
  <c r="G29" i="1"/>
  <c r="E53" i="1"/>
  <c r="E29" i="3"/>
  <c r="E35" i="3"/>
  <c r="G20" i="7"/>
  <c r="Q15" i="9"/>
  <c r="K39" i="9"/>
  <c r="K15" i="9"/>
  <c r="S45" i="9"/>
  <c r="S15" i="9"/>
  <c r="G39" i="9"/>
  <c r="Q45" i="9"/>
  <c r="Q33" i="9"/>
  <c r="S51" i="9"/>
  <c r="M45" i="9"/>
  <c r="E45" i="9"/>
  <c r="M51" i="9"/>
  <c r="G51" i="9"/>
  <c r="E51" i="9"/>
  <c r="E20" i="7"/>
  <c r="E8" i="7"/>
  <c r="G8" i="7"/>
  <c r="E59" i="1"/>
  <c r="G65" i="1"/>
  <c r="E35" i="1"/>
  <c r="G35" i="1"/>
  <c r="E23" i="1"/>
  <c r="G29" i="3"/>
  <c r="E59" i="3"/>
  <c r="E53" i="3"/>
  <c r="G41" i="3"/>
  <c r="E16" i="3"/>
  <c r="G22" i="3"/>
  <c r="Q57" i="9"/>
  <c r="E57" i="9"/>
  <c r="G57" i="9"/>
  <c r="S57" i="9"/>
  <c r="Q51" i="9"/>
  <c r="K45" i="9"/>
  <c r="G45" i="9"/>
  <c r="S39" i="9"/>
  <c r="M39" i="9"/>
  <c r="Q39" i="9"/>
  <c r="E39" i="9"/>
  <c r="K33" i="9"/>
  <c r="S33" i="9"/>
  <c r="M33" i="9"/>
  <c r="E33" i="9"/>
  <c r="E27" i="9"/>
  <c r="K27" i="9"/>
  <c r="M27" i="9"/>
  <c r="G27" i="9"/>
  <c r="Q27" i="9"/>
  <c r="S27" i="9"/>
  <c r="M21" i="9"/>
  <c r="K21" i="9"/>
  <c r="Q21" i="9"/>
  <c r="S21" i="9"/>
  <c r="M15" i="9"/>
  <c r="E65" i="1"/>
  <c r="G59" i="1"/>
  <c r="G53" i="1"/>
  <c r="G41" i="1"/>
  <c r="E41" i="1"/>
  <c r="E29"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<sst xmlns="http://schemas.openxmlformats.org/spreadsheetml/2006/main" count="1418" uniqueCount="123">
  <si>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</si>
  <si>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</si>
  <si>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</si>
  <si>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</si>
  <si>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</si>
  <si>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</si>
  <si>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</si>
  <si>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</si>
  <si>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</si>
  <si>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</si>
  <si>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</si>
  <si>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</si>
  <si>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</si>
  <si>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</si>
  <si>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</si>
  <si>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</si>
  <si>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</si>
  <si>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</si>
  <si>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</si>
  <si>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</si>
  <si>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</si>
  <si>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</si>
  <si>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</si>
  <si>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</si>
  <si>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</si>
  <si>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</si>
  <si>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</si>
  <si>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</si>
  <si>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</si>
  <si>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</si>
  <si>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</si>
  <si>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</si>
  <si>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</si>
  <si>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</si>
  <si>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</si>
  <si>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</si>
  <si>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</si>
  <si>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</si>
  <si>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</si>
  <si>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</si>
  <si>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</si>
  <si>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</si>
  <si>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</si>
  <si>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</si>
  <si>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</si>
  <si>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</si>
  <si>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</si>
  <si>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</si>
  <si>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</si>
  <si>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</si>
  <si>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</si>
  <si>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</si>
  <si>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</si>
  <si>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</si>
  <si>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</si>
  <si>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</si>
  <si>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</si>
  <si>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</si>
  <si>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</si>
  <si>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</si>
  <si>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</si>
  <si>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</si>
  <si>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</si>
  <si>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</si>
  <si>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</si>
  <si>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</si>
  <si>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</si>
  <si>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</si>
  <si>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</si>
  <si>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</si>
  <si>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</si>
  <si>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</si>
  <si>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</si>
  <si>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</si>
  <si>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</si>
  <si>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</si>
  <si>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</si>
  <si>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</si>
  <si>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</si>
  <si>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</si>
  <si>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</si>
  <si>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</si>
  <si>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</si>
  <si>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</si>
  <si>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</si>
  <si>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</si>
  <si>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</si>
  <si>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</si>
  <si>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</si>
  <si>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</si>
  <si>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</si>
  <si>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</si>
  <si>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</si>
  <si>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</si>
  <si>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</si>
  <si>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</si>
  <si>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</si>
  <si>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</si>
  <si>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WWTR-104 : Applied Hydraulics</t>
  </si>
  <si>
    <t>WWTR-117 : Adv Plant Ops Water Treatment</t>
  </si>
  <si>
    <t>WWTR-120 : Adv Plant Ops Wastewater</t>
  </si>
  <si>
    <t>WWTR-132 : Wastewater Collection Systems</t>
  </si>
  <si>
    <t>WWTR-268 : Intro-Membrane Plant Operation</t>
  </si>
  <si>
    <t>Center for Water Studies; Water/Wastewater</t>
  </si>
  <si>
    <t>Center for Water Studies; Water/Wastewater
Success and Retention Rates by Demographics</t>
  </si>
  <si>
    <t>Center for Water Studies; Water/Wastewater
Success and Retention Rates by Distance Education (DE) Status</t>
  </si>
  <si>
    <t>Center for Water Studies; Water/Wastewater
Success and Retention Rates by Distance Education Status and Race/Ethnicity</t>
  </si>
  <si>
    <t>Center for Water Studies; Water/Wastewater
Productivity</t>
  </si>
  <si>
    <t>CWS-100 : Careers in Water &amp; Wastewater</t>
  </si>
  <si>
    <t>CWS/WWTR-101 : Fund of Water/Wastewater Tech</t>
  </si>
  <si>
    <t>CWS/WWTR-102 : Calculations in WWTR Tech</t>
  </si>
  <si>
    <t>CWS/WWTR-103 : Water Resources Management</t>
  </si>
  <si>
    <t>CWS-107 : Safety in Water &amp; Wastewater</t>
  </si>
  <si>
    <t>CWS/WWTR-115 : Wastewater Reclamation/Reuse</t>
  </si>
  <si>
    <t>CWS/WWTR-130 : Water Distribution Systems</t>
  </si>
  <si>
    <t>CWS-204 : Applied Hydraulics</t>
  </si>
  <si>
    <t>CWS-212 : Adv Water Treatment Plnt Oper</t>
  </si>
  <si>
    <t>CWS-214 : Adv Wastewtr Treatm Plant Ops</t>
  </si>
  <si>
    <t>CWS-232 : Adv Wastewater Collection Sys</t>
  </si>
  <si>
    <t>CWS/WWTR-280 : Backflow Tester Training</t>
  </si>
  <si>
    <t>CWS/WWTR-284 : Cross Connect:Recycled Water</t>
  </si>
  <si>
    <t>CWS/WWTR-290 : Cooperative Work Experience</t>
  </si>
  <si>
    <t>Center for Water Studies; Water/Wastewater
Success and Retention Rates by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</si>
</sst>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2" fontId="0" fillId="0" borderId="6" xfId="0" quotePrefix="1" applyNumberFormat="1" applyBorder="1" applyAlignment="1">
      <alignment horizontal="center"/>
    </xf>
    <xf numFmtId="0" fontId="0" fillId="4" borderId="1" xfId="0" quotePrefix="1" applyFill="1" applyBorder="1" applyAlignment="1">
      <alignment horizont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180975</xdr:rowOff>
    </xdr:from>
    <xdr:to>
      <xdr:col>9</xdr:col>
      <xdr:colOff>85199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1915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8" t="s">
        <v>80</v>
      </c>
      <c r="B4" s="129"/>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8" t="s">
        <v>79</v>
      </c>
      <c r="B10" s="129"/>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8" t="s">
        <v>78</v>
      </c>
      <c r="B14" s="129"/>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0" t="s">
        <v>103</v>
      </c>
      <c r="B1" s="130"/>
      <c r="C1" s="130"/>
      <c r="D1" s="130"/>
      <c r="E1" s="130"/>
      <c r="F1" s="130"/>
      <c r="G1" s="130"/>
      <c r="H1" s="130"/>
      <c r="I1" s="130"/>
      <c r="J1" s="130"/>
      <c r="K1" s="130"/>
      <c r="L1" s="130"/>
      <c r="M1" s="130"/>
    </row>
    <row r="2" spans="1:13" x14ac:dyDescent="0.25">
      <c r="A2" s="131" t="s">
        <v>58</v>
      </c>
      <c r="B2" s="131"/>
      <c r="C2" s="131"/>
      <c r="D2" s="131"/>
      <c r="E2" s="131"/>
      <c r="F2" s="131"/>
      <c r="G2" s="131"/>
      <c r="H2" s="131"/>
      <c r="I2" s="131"/>
      <c r="J2" s="131"/>
      <c r="K2" s="131"/>
      <c r="L2" s="131"/>
      <c r="M2" s="131"/>
    </row>
    <row r="3" spans="1:13" s="23" customFormat="1" ht="30" x14ac:dyDescent="0.25">
      <c r="A3" s="50" t="s">
        <v>7</v>
      </c>
      <c r="B3" s="132" t="s">
        <v>91</v>
      </c>
      <c r="C3" s="132"/>
      <c r="D3" s="132" t="s">
        <v>92</v>
      </c>
      <c r="E3" s="132"/>
      <c r="F3" s="132" t="s">
        <v>93</v>
      </c>
      <c r="G3" s="132"/>
      <c r="H3" s="132" t="s">
        <v>94</v>
      </c>
      <c r="I3" s="132"/>
      <c r="J3" s="132" t="s">
        <v>95</v>
      </c>
      <c r="K3" s="132"/>
      <c r="L3" s="49" t="s">
        <v>28</v>
      </c>
      <c r="M3" s="49" t="s">
        <v>96</v>
      </c>
    </row>
    <row r="4" spans="1:13" x14ac:dyDescent="0.25">
      <c r="A4" s="16" t="s">
        <v>8</v>
      </c>
      <c r="B4" s="110">
        <v>29</v>
      </c>
      <c r="C4" s="9">
        <f>IFERROR(B4/B$7, "--")</f>
        <v>0.11788617886178862</v>
      </c>
      <c r="D4" s="110">
        <v>23</v>
      </c>
      <c r="E4" s="9">
        <f t="shared" ref="E4:E6" si="0">IFERROR(D4/D$7, "--")</f>
        <v>0.11855670103092783</v>
      </c>
      <c r="F4" s="110">
        <v>14</v>
      </c>
      <c r="G4" s="9">
        <f t="shared" ref="G4:G6" si="1">IFERROR(F4/F$7, "--")</f>
        <v>7.8212290502793297E-2</v>
      </c>
      <c r="H4" s="110">
        <v>20</v>
      </c>
      <c r="I4" s="9">
        <f t="shared" ref="I4:I6" si="2">IFERROR(H4/H$7, "--")</f>
        <v>0.12658227848101267</v>
      </c>
      <c r="J4" s="110">
        <v>14</v>
      </c>
      <c r="K4" s="9">
        <f t="shared" ref="K4:K6" si="3">IFERROR(J4/J$7, "--")</f>
        <v>0.10687022900763359</v>
      </c>
      <c r="L4" s="9">
        <f>IFERROR((J4-B4)/B4, "--")</f>
        <v>-0.51724137931034486</v>
      </c>
      <c r="M4" s="109"/>
    </row>
    <row r="5" spans="1:13" x14ac:dyDescent="0.25">
      <c r="A5" s="16" t="s">
        <v>9</v>
      </c>
      <c r="B5" s="110">
        <v>215</v>
      </c>
      <c r="C5" s="9">
        <f t="shared" ref="C5" si="4">IFERROR(B5/B$7, "--")</f>
        <v>0.87398373983739841</v>
      </c>
      <c r="D5" s="110">
        <v>167</v>
      </c>
      <c r="E5" s="9">
        <f t="shared" si="0"/>
        <v>0.86082474226804129</v>
      </c>
      <c r="F5" s="110">
        <v>164</v>
      </c>
      <c r="G5" s="9">
        <f>IFERROR(F5/F$7, "--")</f>
        <v>0.91620111731843579</v>
      </c>
      <c r="H5" s="110">
        <v>136</v>
      </c>
      <c r="I5" s="9">
        <f t="shared" si="2"/>
        <v>0.86075949367088611</v>
      </c>
      <c r="J5" s="110">
        <v>116</v>
      </c>
      <c r="K5" s="9">
        <f t="shared" si="3"/>
        <v>0.8854961832061069</v>
      </c>
      <c r="L5" s="9">
        <f>IFERROR((J5-B5)/B5, "--")</f>
        <v>-0.46046511627906977</v>
      </c>
      <c r="M5" s="109"/>
    </row>
    <row r="6" spans="1:13" x14ac:dyDescent="0.25">
      <c r="A6" s="16" t="s">
        <v>10</v>
      </c>
      <c r="B6" s="110">
        <v>2</v>
      </c>
      <c r="C6" s="9">
        <f>IFERROR(B6/B$7, "--")</f>
        <v>8.130081300813009E-3</v>
      </c>
      <c r="D6" s="110">
        <v>4</v>
      </c>
      <c r="E6" s="9">
        <f t="shared" si="0"/>
        <v>2.0618556701030927E-2</v>
      </c>
      <c r="F6" s="110">
        <v>1</v>
      </c>
      <c r="G6" s="9">
        <f t="shared" si="1"/>
        <v>5.5865921787709499E-3</v>
      </c>
      <c r="H6" s="110">
        <v>2</v>
      </c>
      <c r="I6" s="9">
        <f t="shared" si="2"/>
        <v>1.2658227848101266E-2</v>
      </c>
      <c r="J6" s="110">
        <v>1</v>
      </c>
      <c r="K6" s="9">
        <f t="shared" si="3"/>
        <v>7.6335877862595417E-3</v>
      </c>
      <c r="L6" s="9">
        <f>IFERROR((J6-B6)/B6, "--")</f>
        <v>-0.5</v>
      </c>
      <c r="M6" s="109"/>
    </row>
    <row r="7" spans="1:13" x14ac:dyDescent="0.25">
      <c r="A7" s="99" t="s">
        <v>27</v>
      </c>
      <c r="B7" s="17">
        <f t="shared" ref="B7:K7" si="5">IFERROR(SUM(B4:B6), "--")</f>
        <v>246</v>
      </c>
      <c r="C7" s="18">
        <f t="shared" si="5"/>
        <v>1</v>
      </c>
      <c r="D7" s="17">
        <f t="shared" si="5"/>
        <v>194</v>
      </c>
      <c r="E7" s="18">
        <f t="shared" si="5"/>
        <v>1</v>
      </c>
      <c r="F7" s="17">
        <f t="shared" si="5"/>
        <v>179</v>
      </c>
      <c r="G7" s="18">
        <f t="shared" si="5"/>
        <v>1</v>
      </c>
      <c r="H7" s="17">
        <f t="shared" si="5"/>
        <v>158</v>
      </c>
      <c r="I7" s="18">
        <f t="shared" si="5"/>
        <v>1</v>
      </c>
      <c r="J7" s="17">
        <f t="shared" si="5"/>
        <v>131</v>
      </c>
      <c r="K7" s="18">
        <f t="shared" si="5"/>
        <v>1</v>
      </c>
      <c r="L7" s="18">
        <f>IFERROR((J7-B7)/B7, "--")</f>
        <v>-0.46747967479674796</v>
      </c>
      <c r="M7" s="109"/>
    </row>
    <row r="8" spans="1:13" s="23" customFormat="1" ht="30" x14ac:dyDescent="0.25">
      <c r="A8" s="50" t="s">
        <v>19</v>
      </c>
      <c r="B8" s="132" t="s">
        <v>91</v>
      </c>
      <c r="C8" s="132"/>
      <c r="D8" s="132" t="s">
        <v>92</v>
      </c>
      <c r="E8" s="132"/>
      <c r="F8" s="132" t="s">
        <v>93</v>
      </c>
      <c r="G8" s="132"/>
      <c r="H8" s="132" t="s">
        <v>94</v>
      </c>
      <c r="I8" s="132"/>
      <c r="J8" s="132" t="s">
        <v>95</v>
      </c>
      <c r="K8" s="132"/>
      <c r="L8" s="49" t="s">
        <v>28</v>
      </c>
      <c r="M8" s="49" t="s">
        <v>96</v>
      </c>
    </row>
    <row r="9" spans="1:13" x14ac:dyDescent="0.25">
      <c r="A9" s="16" t="s">
        <v>11</v>
      </c>
      <c r="B9" s="110">
        <v>27</v>
      </c>
      <c r="C9" s="9">
        <f t="shared" ref="C9:C17" si="6">IFERROR(B9/B$18, "--")</f>
        <v>0.10975609756097561</v>
      </c>
      <c r="D9" s="110">
        <v>24</v>
      </c>
      <c r="E9" s="9">
        <f>IFERROR(D9/D$18, "--")</f>
        <v>0.12371134020618557</v>
      </c>
      <c r="F9" s="110">
        <v>20</v>
      </c>
      <c r="G9" s="9">
        <f t="shared" ref="G9:G17" si="7">IFERROR(F9/F$18, "--")</f>
        <v>0.11173184357541899</v>
      </c>
      <c r="H9" s="110">
        <v>15</v>
      </c>
      <c r="I9" s="9">
        <f t="shared" ref="I9:I17" si="8">IFERROR(H9/H$18, "--")</f>
        <v>9.49367088607595E-2</v>
      </c>
      <c r="J9" s="110">
        <v>21</v>
      </c>
      <c r="K9" s="9">
        <f t="shared" ref="K9:K17" si="9">IFERROR(J9/J$18, "--")</f>
        <v>0.16030534351145037</v>
      </c>
      <c r="L9" s="9">
        <f t="shared" ref="L9:L17" si="10">IFERROR((J9-B9)/B9, "--")</f>
        <v>-0.22222222222222221</v>
      </c>
      <c r="M9" s="109"/>
    </row>
    <row r="10" spans="1:13" x14ac:dyDescent="0.25">
      <c r="A10" s="16" t="s">
        <v>12</v>
      </c>
      <c r="B10" s="110">
        <v>2</v>
      </c>
      <c r="C10" s="9">
        <f t="shared" si="6"/>
        <v>8.130081300813009E-3</v>
      </c>
      <c r="D10" s="110">
        <v>1</v>
      </c>
      <c r="E10" s="9">
        <f t="shared" ref="E10:E17" si="11">IFERROR(D10/D$18, "--")</f>
        <v>5.1546391752577319E-3</v>
      </c>
      <c r="F10" s="110">
        <v>1</v>
      </c>
      <c r="G10" s="9">
        <f t="shared" si="7"/>
        <v>5.5865921787709499E-3</v>
      </c>
      <c r="H10" s="110">
        <v>1</v>
      </c>
      <c r="I10" s="9">
        <f t="shared" si="8"/>
        <v>6.3291139240506328E-3</v>
      </c>
      <c r="J10" s="110">
        <v>1</v>
      </c>
      <c r="K10" s="9">
        <f>IFERROR(J10/J$18, "--")</f>
        <v>7.6335877862595417E-3</v>
      </c>
      <c r="L10" s="9">
        <f>IFERROR((J10-B10)/B10, "--")</f>
        <v>-0.5</v>
      </c>
      <c r="M10" s="109"/>
    </row>
    <row r="11" spans="1:13" x14ac:dyDescent="0.25">
      <c r="A11" s="16" t="s">
        <v>13</v>
      </c>
      <c r="B11" s="110">
        <v>7</v>
      </c>
      <c r="C11" s="9">
        <f t="shared" si="6"/>
        <v>2.8455284552845527E-2</v>
      </c>
      <c r="D11" s="110">
        <v>4</v>
      </c>
      <c r="E11" s="9">
        <f t="shared" si="11"/>
        <v>2.0618556701030927E-2</v>
      </c>
      <c r="F11" s="110">
        <v>2</v>
      </c>
      <c r="G11" s="9">
        <f t="shared" si="7"/>
        <v>1.11731843575419E-2</v>
      </c>
      <c r="H11" s="110">
        <v>3</v>
      </c>
      <c r="I11" s="9">
        <f t="shared" si="8"/>
        <v>1.8987341772151899E-2</v>
      </c>
      <c r="J11" s="110">
        <v>6</v>
      </c>
      <c r="K11" s="9">
        <f t="shared" si="9"/>
        <v>4.5801526717557252E-2</v>
      </c>
      <c r="L11" s="9">
        <f t="shared" si="10"/>
        <v>-0.14285714285714285</v>
      </c>
      <c r="M11" s="109"/>
    </row>
    <row r="12" spans="1:13" x14ac:dyDescent="0.25">
      <c r="A12" s="16" t="s">
        <v>14</v>
      </c>
      <c r="B12" s="110">
        <v>5</v>
      </c>
      <c r="C12" s="9">
        <f t="shared" si="6"/>
        <v>2.032520325203252E-2</v>
      </c>
      <c r="D12" s="110">
        <v>2</v>
      </c>
      <c r="E12" s="9">
        <f t="shared" si="11"/>
        <v>1.0309278350515464E-2</v>
      </c>
      <c r="F12" s="110">
        <v>4</v>
      </c>
      <c r="G12" s="9">
        <f t="shared" si="7"/>
        <v>2.23463687150838E-2</v>
      </c>
      <c r="H12" s="110">
        <v>3</v>
      </c>
      <c r="I12" s="9">
        <f t="shared" si="8"/>
        <v>1.8987341772151899E-2</v>
      </c>
      <c r="J12" s="110">
        <v>1</v>
      </c>
      <c r="K12" s="9">
        <f t="shared" si="9"/>
        <v>7.6335877862595417E-3</v>
      </c>
      <c r="L12" s="9">
        <f t="shared" si="10"/>
        <v>-0.8</v>
      </c>
      <c r="M12" s="109"/>
    </row>
    <row r="13" spans="1:13" x14ac:dyDescent="0.25">
      <c r="A13" s="16" t="s">
        <v>87</v>
      </c>
      <c r="B13" s="110">
        <v>96</v>
      </c>
      <c r="C13" s="9">
        <f t="shared" si="6"/>
        <v>0.3902439024390244</v>
      </c>
      <c r="D13" s="110">
        <v>68</v>
      </c>
      <c r="E13" s="9">
        <f t="shared" si="11"/>
        <v>0.35051546391752575</v>
      </c>
      <c r="F13" s="110">
        <v>73</v>
      </c>
      <c r="G13" s="9">
        <f t="shared" si="7"/>
        <v>0.40782122905027934</v>
      </c>
      <c r="H13" s="110">
        <v>56</v>
      </c>
      <c r="I13" s="9">
        <f t="shared" si="8"/>
        <v>0.35443037974683544</v>
      </c>
      <c r="J13" s="110">
        <v>53</v>
      </c>
      <c r="K13" s="9">
        <f t="shared" si="9"/>
        <v>0.40458015267175573</v>
      </c>
      <c r="L13" s="9">
        <f t="shared" si="10"/>
        <v>-0.44791666666666669</v>
      </c>
      <c r="M13" s="109"/>
    </row>
    <row r="14" spans="1:13" x14ac:dyDescent="0.25">
      <c r="A14" s="16" t="s">
        <v>15</v>
      </c>
      <c r="B14" s="110">
        <v>2</v>
      </c>
      <c r="C14" s="9">
        <f t="shared" si="6"/>
        <v>8.130081300813009E-3</v>
      </c>
      <c r="D14" s="110">
        <v>1</v>
      </c>
      <c r="E14" s="9">
        <f t="shared" si="11"/>
        <v>5.1546391752577319E-3</v>
      </c>
      <c r="F14" s="110">
        <v>0</v>
      </c>
      <c r="G14" s="9">
        <f t="shared" si="7"/>
        <v>0</v>
      </c>
      <c r="H14" s="110">
        <v>0</v>
      </c>
      <c r="I14" s="9">
        <f t="shared" si="8"/>
        <v>0</v>
      </c>
      <c r="J14" s="110">
        <v>2</v>
      </c>
      <c r="K14" s="9">
        <f t="shared" si="9"/>
        <v>1.5267175572519083E-2</v>
      </c>
      <c r="L14" s="9">
        <f t="shared" si="10"/>
        <v>0</v>
      </c>
      <c r="M14" s="109"/>
    </row>
    <row r="15" spans="1:13" x14ac:dyDescent="0.25">
      <c r="A15" s="16" t="s">
        <v>16</v>
      </c>
      <c r="B15" s="110">
        <v>92</v>
      </c>
      <c r="C15" s="9">
        <f t="shared" si="6"/>
        <v>0.37398373983739835</v>
      </c>
      <c r="D15" s="110">
        <v>76</v>
      </c>
      <c r="E15" s="9">
        <f t="shared" si="11"/>
        <v>0.39175257731958762</v>
      </c>
      <c r="F15" s="110">
        <v>63</v>
      </c>
      <c r="G15" s="9">
        <f t="shared" si="7"/>
        <v>0.35195530726256985</v>
      </c>
      <c r="H15" s="110">
        <v>63</v>
      </c>
      <c r="I15" s="9">
        <f t="shared" si="8"/>
        <v>0.39873417721518989</v>
      </c>
      <c r="J15" s="110">
        <v>37</v>
      </c>
      <c r="K15" s="9">
        <f t="shared" si="9"/>
        <v>0.28244274809160308</v>
      </c>
      <c r="L15" s="9">
        <f t="shared" si="10"/>
        <v>-0.59782608695652173</v>
      </c>
      <c r="M15" s="109"/>
    </row>
    <row r="16" spans="1:13" x14ac:dyDescent="0.25">
      <c r="A16" s="16" t="s">
        <v>17</v>
      </c>
      <c r="B16" s="110">
        <v>13</v>
      </c>
      <c r="C16" s="9">
        <f t="shared" si="6"/>
        <v>5.2845528455284556E-2</v>
      </c>
      <c r="D16" s="110">
        <v>14</v>
      </c>
      <c r="E16" s="9">
        <f t="shared" si="11"/>
        <v>7.2164948453608241E-2</v>
      </c>
      <c r="F16" s="110">
        <v>14</v>
      </c>
      <c r="G16" s="9">
        <f t="shared" si="7"/>
        <v>7.8212290502793297E-2</v>
      </c>
      <c r="H16" s="110">
        <v>17</v>
      </c>
      <c r="I16" s="9">
        <f t="shared" si="8"/>
        <v>0.10759493670886076</v>
      </c>
      <c r="J16" s="110">
        <v>9</v>
      </c>
      <c r="K16" s="9">
        <f t="shared" si="9"/>
        <v>6.8702290076335881E-2</v>
      </c>
      <c r="L16" s="9">
        <f t="shared" si="10"/>
        <v>-0.30769230769230771</v>
      </c>
      <c r="M16" s="109"/>
    </row>
    <row r="17" spans="1:13" x14ac:dyDescent="0.25">
      <c r="A17" s="16" t="s">
        <v>18</v>
      </c>
      <c r="B17" s="110">
        <v>2</v>
      </c>
      <c r="C17" s="9">
        <f t="shared" si="6"/>
        <v>8.130081300813009E-3</v>
      </c>
      <c r="D17" s="110">
        <v>4</v>
      </c>
      <c r="E17" s="9">
        <f t="shared" si="11"/>
        <v>2.0618556701030927E-2</v>
      </c>
      <c r="F17" s="110">
        <v>2</v>
      </c>
      <c r="G17" s="9">
        <f t="shared" si="7"/>
        <v>1.11731843575419E-2</v>
      </c>
      <c r="H17" s="110">
        <v>0</v>
      </c>
      <c r="I17" s="9">
        <f t="shared" si="8"/>
        <v>0</v>
      </c>
      <c r="J17" s="110">
        <v>1</v>
      </c>
      <c r="K17" s="9">
        <f t="shared" si="9"/>
        <v>7.6335877862595417E-3</v>
      </c>
      <c r="L17" s="9">
        <f t="shared" si="10"/>
        <v>-0.5</v>
      </c>
      <c r="M17" s="109"/>
    </row>
    <row r="18" spans="1:13" x14ac:dyDescent="0.25">
      <c r="A18" s="99" t="s">
        <v>27</v>
      </c>
      <c r="B18" s="17">
        <f t="shared" ref="B18:K18" si="12">IFERROR(SUM(B9:B17), "--")</f>
        <v>246</v>
      </c>
      <c r="C18" s="18">
        <f t="shared" si="12"/>
        <v>1</v>
      </c>
      <c r="D18" s="17">
        <f t="shared" si="12"/>
        <v>194</v>
      </c>
      <c r="E18" s="18">
        <f t="shared" si="12"/>
        <v>0.99999999999999989</v>
      </c>
      <c r="F18" s="17">
        <f t="shared" si="12"/>
        <v>179</v>
      </c>
      <c r="G18" s="18">
        <f t="shared" si="12"/>
        <v>1</v>
      </c>
      <c r="H18" s="17">
        <f t="shared" si="12"/>
        <v>158</v>
      </c>
      <c r="I18" s="18">
        <f t="shared" si="12"/>
        <v>1</v>
      </c>
      <c r="J18" s="17">
        <f t="shared" si="12"/>
        <v>131</v>
      </c>
      <c r="K18" s="18">
        <f t="shared" si="12"/>
        <v>1</v>
      </c>
      <c r="L18" s="18">
        <f>IFERROR((J18-B18)/B18, "--")</f>
        <v>-0.46747967479674796</v>
      </c>
      <c r="M18" s="109"/>
    </row>
    <row r="19" spans="1:13" s="23" customFormat="1" ht="30" x14ac:dyDescent="0.25">
      <c r="A19" s="50" t="s">
        <v>2</v>
      </c>
      <c r="B19" s="132" t="s">
        <v>91</v>
      </c>
      <c r="C19" s="132"/>
      <c r="D19" s="132" t="s">
        <v>92</v>
      </c>
      <c r="E19" s="132"/>
      <c r="F19" s="132" t="s">
        <v>93</v>
      </c>
      <c r="G19" s="132"/>
      <c r="H19" s="132" t="s">
        <v>94</v>
      </c>
      <c r="I19" s="132"/>
      <c r="J19" s="132" t="s">
        <v>95</v>
      </c>
      <c r="K19" s="132"/>
      <c r="L19" s="49" t="s">
        <v>28</v>
      </c>
      <c r="M19" s="49" t="s">
        <v>96</v>
      </c>
    </row>
    <row r="20" spans="1:13" x14ac:dyDescent="0.25">
      <c r="A20" s="16" t="s">
        <v>3</v>
      </c>
      <c r="B20" s="110">
        <v>6</v>
      </c>
      <c r="C20" s="9">
        <f>IFERROR(B20/B$24, "--")</f>
        <v>2.4390243902439025E-2</v>
      </c>
      <c r="D20" s="110">
        <v>4</v>
      </c>
      <c r="E20" s="9">
        <f t="shared" ref="E20:E23" si="13">IFERROR(D20/D$24, "--")</f>
        <v>2.0618556701030927E-2</v>
      </c>
      <c r="F20" s="110">
        <v>5</v>
      </c>
      <c r="G20" s="9">
        <f t="shared" ref="G20:G23" si="14">IFERROR(F20/F$24, "--")</f>
        <v>2.7932960893854747E-2</v>
      </c>
      <c r="H20" s="110">
        <v>4</v>
      </c>
      <c r="I20" s="9">
        <f t="shared" ref="I20:I23" si="15">IFERROR(H20/H$24, "--")</f>
        <v>2.5316455696202531E-2</v>
      </c>
      <c r="J20" s="4">
        <v>2</v>
      </c>
      <c r="K20" s="9">
        <f t="shared" ref="K20:K23" si="16">IFERROR(J20/J$24, "--")</f>
        <v>1.5267175572519083E-2</v>
      </c>
      <c r="L20" s="9">
        <f t="shared" ref="L20:L24" si="17">IFERROR((J20-B20)/B20, "--")</f>
        <v>-0.66666666666666663</v>
      </c>
      <c r="M20" s="109"/>
    </row>
    <row r="21" spans="1:13" x14ac:dyDescent="0.25">
      <c r="A21" s="16" t="s">
        <v>4</v>
      </c>
      <c r="B21" s="110">
        <v>33</v>
      </c>
      <c r="C21" s="9">
        <f t="shared" ref="C21:C23" si="18">IFERROR(B21/B$24, "--")</f>
        <v>0.13414634146341464</v>
      </c>
      <c r="D21" s="110">
        <v>29</v>
      </c>
      <c r="E21" s="9">
        <f t="shared" si="13"/>
        <v>0.14948453608247422</v>
      </c>
      <c r="F21" s="110">
        <v>29</v>
      </c>
      <c r="G21" s="9">
        <f t="shared" si="14"/>
        <v>0.16201117318435754</v>
      </c>
      <c r="H21" s="110">
        <v>22</v>
      </c>
      <c r="I21" s="9">
        <f t="shared" si="15"/>
        <v>0.13924050632911392</v>
      </c>
      <c r="J21" s="4">
        <v>12</v>
      </c>
      <c r="K21" s="9">
        <f t="shared" si="16"/>
        <v>9.1603053435114504E-2</v>
      </c>
      <c r="L21" s="9">
        <f t="shared" si="17"/>
        <v>-0.63636363636363635</v>
      </c>
      <c r="M21" s="109"/>
    </row>
    <row r="22" spans="1:13" x14ac:dyDescent="0.25">
      <c r="A22" s="16" t="s">
        <v>5</v>
      </c>
      <c r="B22" s="110">
        <v>133</v>
      </c>
      <c r="C22" s="9">
        <f t="shared" si="18"/>
        <v>0.54065040650406504</v>
      </c>
      <c r="D22" s="110">
        <v>96</v>
      </c>
      <c r="E22" s="9">
        <f t="shared" si="13"/>
        <v>0.49484536082474229</v>
      </c>
      <c r="F22" s="110">
        <v>101</v>
      </c>
      <c r="G22" s="9">
        <f t="shared" si="14"/>
        <v>0.56424581005586594</v>
      </c>
      <c r="H22" s="110">
        <v>82</v>
      </c>
      <c r="I22" s="9">
        <f t="shared" si="15"/>
        <v>0.51898734177215189</v>
      </c>
      <c r="J22" s="4">
        <v>65</v>
      </c>
      <c r="K22" s="9">
        <f t="shared" si="16"/>
        <v>0.49618320610687022</v>
      </c>
      <c r="L22" s="9">
        <f t="shared" si="17"/>
        <v>-0.51127819548872178</v>
      </c>
      <c r="M22" s="109"/>
    </row>
    <row r="23" spans="1:13" x14ac:dyDescent="0.25">
      <c r="A23" s="16" t="s">
        <v>6</v>
      </c>
      <c r="B23" s="110">
        <v>74</v>
      </c>
      <c r="C23" s="9">
        <f t="shared" si="18"/>
        <v>0.30081300813008133</v>
      </c>
      <c r="D23" s="110">
        <v>65</v>
      </c>
      <c r="E23" s="9">
        <f t="shared" si="13"/>
        <v>0.33505154639175255</v>
      </c>
      <c r="F23" s="110">
        <v>44</v>
      </c>
      <c r="G23" s="9">
        <f t="shared" si="14"/>
        <v>0.24581005586592178</v>
      </c>
      <c r="H23" s="110">
        <v>50</v>
      </c>
      <c r="I23" s="9">
        <f t="shared" si="15"/>
        <v>0.31645569620253167</v>
      </c>
      <c r="J23" s="4">
        <v>52</v>
      </c>
      <c r="K23" s="9">
        <f t="shared" si="16"/>
        <v>0.39694656488549618</v>
      </c>
      <c r="L23" s="9">
        <f t="shared" si="17"/>
        <v>-0.29729729729729731</v>
      </c>
      <c r="M23" s="109"/>
    </row>
    <row r="24" spans="1:13" x14ac:dyDescent="0.25">
      <c r="A24" s="99" t="s">
        <v>27</v>
      </c>
      <c r="B24" s="17">
        <f t="shared" ref="B24:K24" si="19">IFERROR(SUM(B20:B23), "--")</f>
        <v>246</v>
      </c>
      <c r="C24" s="18">
        <f t="shared" si="19"/>
        <v>1</v>
      </c>
      <c r="D24" s="17">
        <f t="shared" si="19"/>
        <v>194</v>
      </c>
      <c r="E24" s="18">
        <f t="shared" si="19"/>
        <v>1</v>
      </c>
      <c r="F24" s="17">
        <f t="shared" si="19"/>
        <v>179</v>
      </c>
      <c r="G24" s="18">
        <f t="shared" si="19"/>
        <v>1</v>
      </c>
      <c r="H24" s="17">
        <f t="shared" si="19"/>
        <v>158</v>
      </c>
      <c r="I24" s="18">
        <f t="shared" si="19"/>
        <v>1</v>
      </c>
      <c r="J24" s="17">
        <f t="shared" si="19"/>
        <v>131</v>
      </c>
      <c r="K24" s="18">
        <f t="shared" si="19"/>
        <v>1</v>
      </c>
      <c r="L24" s="18">
        <f t="shared" si="17"/>
        <v>-0.46747967479674796</v>
      </c>
      <c r="M24" s="109"/>
    </row>
    <row r="25" spans="1:13" s="23" customFormat="1" ht="30" x14ac:dyDescent="0.25">
      <c r="A25" s="50" t="s">
        <v>52</v>
      </c>
      <c r="B25" s="132" t="s">
        <v>91</v>
      </c>
      <c r="C25" s="132"/>
      <c r="D25" s="132" t="s">
        <v>92</v>
      </c>
      <c r="E25" s="132"/>
      <c r="F25" s="132" t="s">
        <v>93</v>
      </c>
      <c r="G25" s="132"/>
      <c r="H25" s="132" t="s">
        <v>94</v>
      </c>
      <c r="I25" s="132"/>
      <c r="J25" s="132" t="s">
        <v>95</v>
      </c>
      <c r="K25" s="132"/>
      <c r="L25" s="49" t="s">
        <v>28</v>
      </c>
      <c r="M25" s="49" t="s">
        <v>96</v>
      </c>
    </row>
    <row r="26" spans="1:13" x14ac:dyDescent="0.25">
      <c r="A26" s="16" t="s">
        <v>20</v>
      </c>
      <c r="B26" s="110">
        <v>46</v>
      </c>
      <c r="C26" s="9">
        <f>IFERROR(B26/B$31, "--")</f>
        <v>0.18699186991869918</v>
      </c>
      <c r="D26" s="110">
        <v>38</v>
      </c>
      <c r="E26" s="9">
        <f t="shared" ref="E26:E30" si="20">IFERROR(D26/D$31, "--")</f>
        <v>0.19587628865979381</v>
      </c>
      <c r="F26" s="110">
        <v>30</v>
      </c>
      <c r="G26" s="9">
        <f t="shared" ref="G26:G30" si="21">IFERROR(F26/F$31, "--")</f>
        <v>0.16759776536312848</v>
      </c>
      <c r="H26" s="110">
        <v>24</v>
      </c>
      <c r="I26" s="9">
        <f t="shared" ref="I26:I30" si="22">IFERROR(H26/H$31, "--")</f>
        <v>0.15189873417721519</v>
      </c>
      <c r="J26" s="110">
        <v>14</v>
      </c>
      <c r="K26" s="9">
        <f t="shared" ref="K26:K30" si="23">IFERROR(J26/J$31, "--")</f>
        <v>0.10687022900763359</v>
      </c>
      <c r="L26" s="9">
        <f t="shared" ref="L26:L31" si="24">IFERROR((J26-B26)/B26, "--")</f>
        <v>-0.69565217391304346</v>
      </c>
      <c r="M26" s="109"/>
    </row>
    <row r="27" spans="1:13" x14ac:dyDescent="0.25">
      <c r="A27" s="16" t="s">
        <v>21</v>
      </c>
      <c r="B27" s="110">
        <v>5</v>
      </c>
      <c r="C27" s="9">
        <f t="shared" ref="C27:C30" si="25">IFERROR(B27/B$31, "--")</f>
        <v>2.032520325203252E-2</v>
      </c>
      <c r="D27" s="110">
        <v>5</v>
      </c>
      <c r="E27" s="9">
        <f t="shared" si="20"/>
        <v>2.5773195876288658E-2</v>
      </c>
      <c r="F27" s="110">
        <v>1</v>
      </c>
      <c r="G27" s="9">
        <f t="shared" si="21"/>
        <v>5.5865921787709499E-3</v>
      </c>
      <c r="H27" s="110">
        <v>2</v>
      </c>
      <c r="I27" s="9">
        <f t="shared" si="22"/>
        <v>1.2658227848101266E-2</v>
      </c>
      <c r="J27" s="110">
        <v>2</v>
      </c>
      <c r="K27" s="9">
        <f t="shared" si="23"/>
        <v>1.5267175572519083E-2</v>
      </c>
      <c r="L27" s="9">
        <f t="shared" si="24"/>
        <v>-0.6</v>
      </c>
      <c r="M27" s="109"/>
    </row>
    <row r="28" spans="1:13" x14ac:dyDescent="0.25">
      <c r="A28" s="16" t="s">
        <v>22</v>
      </c>
      <c r="B28" s="110">
        <v>45</v>
      </c>
      <c r="C28" s="9">
        <f t="shared" si="25"/>
        <v>0.18292682926829268</v>
      </c>
      <c r="D28" s="110">
        <v>41</v>
      </c>
      <c r="E28" s="9">
        <f t="shared" si="20"/>
        <v>0.21134020618556701</v>
      </c>
      <c r="F28" s="110">
        <v>51</v>
      </c>
      <c r="G28" s="9">
        <f t="shared" si="21"/>
        <v>0.28491620111731841</v>
      </c>
      <c r="H28" s="110">
        <v>32</v>
      </c>
      <c r="I28" s="9">
        <f t="shared" si="22"/>
        <v>0.20253164556962025</v>
      </c>
      <c r="J28" s="110">
        <v>31</v>
      </c>
      <c r="K28" s="9">
        <f t="shared" si="23"/>
        <v>0.23664122137404581</v>
      </c>
      <c r="L28" s="9">
        <f t="shared" si="24"/>
        <v>-0.31111111111111112</v>
      </c>
      <c r="M28" s="109"/>
    </row>
    <row r="29" spans="1:13" x14ac:dyDescent="0.25">
      <c r="A29" s="16" t="s">
        <v>23</v>
      </c>
      <c r="B29" s="110">
        <v>38</v>
      </c>
      <c r="C29" s="9">
        <f t="shared" si="25"/>
        <v>0.15447154471544716</v>
      </c>
      <c r="D29" s="110">
        <v>33</v>
      </c>
      <c r="E29" s="9">
        <f t="shared" si="20"/>
        <v>0.17010309278350516</v>
      </c>
      <c r="F29" s="110">
        <v>49</v>
      </c>
      <c r="G29" s="9">
        <f t="shared" si="21"/>
        <v>0.27374301675977653</v>
      </c>
      <c r="H29" s="110">
        <v>43</v>
      </c>
      <c r="I29" s="9">
        <f t="shared" si="22"/>
        <v>0.27215189873417722</v>
      </c>
      <c r="J29" s="110">
        <v>32</v>
      </c>
      <c r="K29" s="9">
        <f t="shared" si="23"/>
        <v>0.24427480916030533</v>
      </c>
      <c r="L29" s="9">
        <f t="shared" si="24"/>
        <v>-0.15789473684210525</v>
      </c>
      <c r="M29" s="109"/>
    </row>
    <row r="30" spans="1:13" x14ac:dyDescent="0.25">
      <c r="A30" s="16" t="s">
        <v>24</v>
      </c>
      <c r="B30" s="110">
        <v>112</v>
      </c>
      <c r="C30" s="9">
        <f t="shared" si="25"/>
        <v>0.45528455284552843</v>
      </c>
      <c r="D30" s="110">
        <v>77</v>
      </c>
      <c r="E30" s="9">
        <f t="shared" si="20"/>
        <v>0.39690721649484534</v>
      </c>
      <c r="F30" s="110">
        <v>48</v>
      </c>
      <c r="G30" s="9">
        <f t="shared" si="21"/>
        <v>0.26815642458100558</v>
      </c>
      <c r="H30" s="110">
        <v>57</v>
      </c>
      <c r="I30" s="9">
        <f t="shared" si="22"/>
        <v>0.36075949367088606</v>
      </c>
      <c r="J30" s="110">
        <v>52</v>
      </c>
      <c r="K30" s="9">
        <f t="shared" si="23"/>
        <v>0.39694656488549618</v>
      </c>
      <c r="L30" s="9">
        <f t="shared" si="24"/>
        <v>-0.5357142857142857</v>
      </c>
      <c r="M30" s="109"/>
    </row>
    <row r="31" spans="1:13" x14ac:dyDescent="0.25">
      <c r="A31" s="99" t="s">
        <v>27</v>
      </c>
      <c r="B31" s="17">
        <f t="shared" ref="B31:K31" si="26">IFERROR(SUM(B26:B30), "--")</f>
        <v>246</v>
      </c>
      <c r="C31" s="18">
        <f t="shared" si="26"/>
        <v>1</v>
      </c>
      <c r="D31" s="17">
        <f t="shared" si="26"/>
        <v>194</v>
      </c>
      <c r="E31" s="18">
        <f t="shared" si="26"/>
        <v>1</v>
      </c>
      <c r="F31" s="17">
        <f t="shared" si="26"/>
        <v>179</v>
      </c>
      <c r="G31" s="18">
        <f t="shared" si="26"/>
        <v>1</v>
      </c>
      <c r="H31" s="17">
        <f t="shared" si="26"/>
        <v>158</v>
      </c>
      <c r="I31" s="18">
        <f t="shared" si="26"/>
        <v>1</v>
      </c>
      <c r="J31" s="17">
        <f t="shared" si="26"/>
        <v>131</v>
      </c>
      <c r="K31" s="18">
        <f t="shared" si="26"/>
        <v>1</v>
      </c>
      <c r="L31" s="18">
        <f t="shared" si="24"/>
        <v>-0.46747967479674796</v>
      </c>
      <c r="M31" s="109"/>
    </row>
    <row r="32" spans="1:13" s="23" customFormat="1" ht="30" x14ac:dyDescent="0.25">
      <c r="A32" s="50" t="s">
        <v>25</v>
      </c>
      <c r="B32" s="132" t="s">
        <v>91</v>
      </c>
      <c r="C32" s="132"/>
      <c r="D32" s="132" t="s">
        <v>92</v>
      </c>
      <c r="E32" s="132"/>
      <c r="F32" s="132" t="s">
        <v>93</v>
      </c>
      <c r="G32" s="132"/>
      <c r="H32" s="132" t="s">
        <v>94</v>
      </c>
      <c r="I32" s="132"/>
      <c r="J32" s="132" t="s">
        <v>95</v>
      </c>
      <c r="K32" s="132"/>
      <c r="L32" s="49" t="s">
        <v>28</v>
      </c>
      <c r="M32" s="49" t="s">
        <v>96</v>
      </c>
    </row>
    <row r="33" spans="1:14" x14ac:dyDescent="0.25">
      <c r="A33" s="16" t="s">
        <v>90</v>
      </c>
      <c r="B33" s="110">
        <v>195</v>
      </c>
      <c r="C33" s="9">
        <f>IFERROR(B33/B$35, "--")</f>
        <v>0.79268292682926833</v>
      </c>
      <c r="D33" s="110">
        <v>156</v>
      </c>
      <c r="E33" s="9">
        <f>IFERROR(D33/D$35, "--")</f>
        <v>0.80412371134020622</v>
      </c>
      <c r="F33" s="110">
        <v>145</v>
      </c>
      <c r="G33" s="9">
        <f>IFERROR(F33/F$35, "--")</f>
        <v>0.81005586592178769</v>
      </c>
      <c r="H33" s="110">
        <v>132</v>
      </c>
      <c r="I33" s="9">
        <f>IFERROR(H33/H$35, "--")</f>
        <v>0.83544303797468356</v>
      </c>
      <c r="J33" s="110">
        <v>113</v>
      </c>
      <c r="K33" s="9">
        <f>IFERROR(J33/J$35, "--")</f>
        <v>0.86259541984732824</v>
      </c>
      <c r="L33" s="9">
        <f t="shared" ref="L33:L35" si="27">IFERROR((J33-B33)/B33, "--")</f>
        <v>-0.42051282051282052</v>
      </c>
      <c r="M33" s="109"/>
    </row>
    <row r="34" spans="1:14" x14ac:dyDescent="0.25">
      <c r="A34" s="16" t="s">
        <v>26</v>
      </c>
      <c r="B34" s="110">
        <v>51</v>
      </c>
      <c r="C34" s="9">
        <f>IFERROR(B34/B$35, "--")</f>
        <v>0.2073170731707317</v>
      </c>
      <c r="D34" s="110">
        <v>38</v>
      </c>
      <c r="E34" s="9">
        <f>IFERROR(D34/D$35, "--")</f>
        <v>0.19587628865979381</v>
      </c>
      <c r="F34" s="110">
        <v>34</v>
      </c>
      <c r="G34" s="9">
        <f>IFERROR(F34/F$35, "--")</f>
        <v>0.18994413407821228</v>
      </c>
      <c r="H34" s="110">
        <v>26</v>
      </c>
      <c r="I34" s="9">
        <f>IFERROR(H34/H$35, "--")</f>
        <v>0.16455696202531644</v>
      </c>
      <c r="J34" s="110">
        <v>18</v>
      </c>
      <c r="K34" s="9">
        <f>IFERROR(J34/J$35, "--")</f>
        <v>0.13740458015267176</v>
      </c>
      <c r="L34" s="9">
        <f t="shared" si="27"/>
        <v>-0.6470588235294118</v>
      </c>
      <c r="M34" s="109"/>
    </row>
    <row r="35" spans="1:14" x14ac:dyDescent="0.25">
      <c r="A35" s="99" t="s">
        <v>27</v>
      </c>
      <c r="B35" s="17">
        <f t="shared" ref="B35:K35" si="28">IFERROR(SUM(B33:B34), "--")</f>
        <v>246</v>
      </c>
      <c r="C35" s="18">
        <f t="shared" si="28"/>
        <v>1</v>
      </c>
      <c r="D35" s="17">
        <f t="shared" si="28"/>
        <v>194</v>
      </c>
      <c r="E35" s="18">
        <f t="shared" si="28"/>
        <v>1</v>
      </c>
      <c r="F35" s="17">
        <f t="shared" si="28"/>
        <v>179</v>
      </c>
      <c r="G35" s="18">
        <f t="shared" si="28"/>
        <v>1</v>
      </c>
      <c r="H35" s="17">
        <f t="shared" si="28"/>
        <v>158</v>
      </c>
      <c r="I35" s="18">
        <f t="shared" si="28"/>
        <v>1</v>
      </c>
      <c r="J35" s="17">
        <f t="shared" si="28"/>
        <v>131</v>
      </c>
      <c r="K35" s="18">
        <f t="shared" si="28"/>
        <v>1</v>
      </c>
      <c r="L35" s="18">
        <f t="shared" si="27"/>
        <v>-0.46747967479674796</v>
      </c>
      <c r="M35" s="109"/>
    </row>
    <row r="36" spans="1:14" x14ac:dyDescent="0.25">
      <c r="A36" s="133" t="s">
        <v>97</v>
      </c>
      <c r="B36" s="134"/>
      <c r="C36" s="134"/>
      <c r="D36" s="134"/>
      <c r="E36" s="134"/>
      <c r="F36" s="134"/>
      <c r="G36" s="134"/>
      <c r="H36" s="134"/>
      <c r="I36" s="134"/>
      <c r="J36" s="134"/>
      <c r="K36" s="134"/>
      <c r="L36" s="134"/>
      <c r="M36" s="135"/>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2" t="s">
        <v>104</v>
      </c>
      <c r="B1" s="143"/>
      <c r="C1" s="143"/>
      <c r="D1" s="143"/>
      <c r="E1" s="143"/>
      <c r="F1" s="143"/>
      <c r="G1" s="143"/>
      <c r="H1" s="143"/>
    </row>
    <row r="2" spans="1:8" ht="30" x14ac:dyDescent="0.25">
      <c r="A2" s="102" t="s">
        <v>41</v>
      </c>
      <c r="B2" s="64" t="s">
        <v>1</v>
      </c>
      <c r="C2" s="63" t="s">
        <v>46</v>
      </c>
      <c r="D2" s="63" t="s">
        <v>47</v>
      </c>
      <c r="E2" s="63" t="s">
        <v>44</v>
      </c>
      <c r="F2" s="63" t="s">
        <v>48</v>
      </c>
      <c r="G2" s="63" t="s">
        <v>0</v>
      </c>
      <c r="H2" s="63" t="s">
        <v>45</v>
      </c>
    </row>
    <row r="3" spans="1:8" ht="15" customHeight="1" x14ac:dyDescent="0.25">
      <c r="A3" s="144" t="s">
        <v>103</v>
      </c>
      <c r="B3" s="7" t="s">
        <v>91</v>
      </c>
      <c r="C3" s="4">
        <v>444</v>
      </c>
      <c r="D3" s="4">
        <v>401</v>
      </c>
      <c r="E3" s="15">
        <v>0.90315315315315314</v>
      </c>
      <c r="F3" s="4">
        <v>375</v>
      </c>
      <c r="G3" s="15">
        <v>0.84459459459459463</v>
      </c>
      <c r="H3" s="14" t="s">
        <v>29</v>
      </c>
    </row>
    <row r="4" spans="1:8" ht="15" customHeight="1" x14ac:dyDescent="0.25">
      <c r="A4" s="145"/>
      <c r="B4" s="7" t="s">
        <v>92</v>
      </c>
      <c r="C4" s="4">
        <v>375</v>
      </c>
      <c r="D4" s="4">
        <v>349</v>
      </c>
      <c r="E4" s="5">
        <v>0.93066666666666664</v>
      </c>
      <c r="F4" s="4">
        <v>314</v>
      </c>
      <c r="G4" s="5">
        <v>0.83733333333333337</v>
      </c>
      <c r="H4" s="6" t="s">
        <v>29</v>
      </c>
    </row>
    <row r="5" spans="1:8" ht="15" customHeight="1" x14ac:dyDescent="0.25">
      <c r="A5" s="145"/>
      <c r="B5" s="7" t="s">
        <v>93</v>
      </c>
      <c r="C5" s="4">
        <v>330</v>
      </c>
      <c r="D5" s="4">
        <v>304</v>
      </c>
      <c r="E5" s="5">
        <v>0.92121212121212126</v>
      </c>
      <c r="F5" s="4">
        <v>270</v>
      </c>
      <c r="G5" s="5">
        <v>0.81818181818181823</v>
      </c>
      <c r="H5" s="6" t="s">
        <v>29</v>
      </c>
    </row>
    <row r="6" spans="1:8" ht="15" customHeight="1" x14ac:dyDescent="0.25">
      <c r="A6" s="145"/>
      <c r="B6" s="7" t="s">
        <v>94</v>
      </c>
      <c r="C6" s="4">
        <v>284</v>
      </c>
      <c r="D6" s="4">
        <v>259</v>
      </c>
      <c r="E6" s="5">
        <v>0.9119718309859155</v>
      </c>
      <c r="F6" s="4">
        <v>243</v>
      </c>
      <c r="G6" s="5">
        <v>0.85563380281690138</v>
      </c>
      <c r="H6" s="6" t="s">
        <v>29</v>
      </c>
    </row>
    <row r="7" spans="1:8" ht="15" customHeight="1" x14ac:dyDescent="0.25">
      <c r="A7" s="145"/>
      <c r="B7" s="7" t="s">
        <v>95</v>
      </c>
      <c r="C7" s="116">
        <v>222</v>
      </c>
      <c r="D7" s="116">
        <v>206</v>
      </c>
      <c r="E7" s="117">
        <v>0.92792792792792789</v>
      </c>
      <c r="F7" s="116">
        <v>187</v>
      </c>
      <c r="G7" s="117">
        <v>0.84234234234234229</v>
      </c>
      <c r="H7" s="6" t="s">
        <v>29</v>
      </c>
    </row>
    <row r="8" spans="1:8" ht="15" customHeight="1" x14ac:dyDescent="0.25">
      <c r="A8" s="146"/>
      <c r="B8" s="52" t="s">
        <v>27</v>
      </c>
      <c r="C8" s="17">
        <f>IFERROR(SUM(C3:C7), "--")</f>
        <v>1655</v>
      </c>
      <c r="D8" s="17">
        <f>IFERROR(SUM(D3:D7), "--")</f>
        <v>1519</v>
      </c>
      <c r="E8" s="100">
        <f>IFERROR(D8/C8, "--" )</f>
        <v>0.91782477341389723</v>
      </c>
      <c r="F8" s="17">
        <f>IFERROR(SUM(F3:F7), "--")</f>
        <v>1389</v>
      </c>
      <c r="G8" s="100">
        <f>IFERROR(F8/C8, "--" )</f>
        <v>0.83927492447129914</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56" t="s">
        <v>8</v>
      </c>
      <c r="B11" s="7" t="s">
        <v>91</v>
      </c>
      <c r="C11" s="4">
        <v>53</v>
      </c>
      <c r="D11" s="4">
        <v>46</v>
      </c>
      <c r="E11" s="5">
        <v>0.86792452830188682</v>
      </c>
      <c r="F11" s="4">
        <v>42</v>
      </c>
      <c r="G11" s="5">
        <v>0.79245283018867929</v>
      </c>
      <c r="H11" s="6">
        <v>3.2826086956521738</v>
      </c>
    </row>
    <row r="12" spans="1:8" x14ac:dyDescent="0.25">
      <c r="A12" s="157"/>
      <c r="B12" s="7" t="s">
        <v>92</v>
      </c>
      <c r="C12" s="4">
        <v>38</v>
      </c>
      <c r="D12" s="4">
        <v>34</v>
      </c>
      <c r="E12" s="5">
        <v>0.89473684210526316</v>
      </c>
      <c r="F12" s="4">
        <v>31</v>
      </c>
      <c r="G12" s="5">
        <v>0.81578947368421051</v>
      </c>
      <c r="H12" s="6">
        <v>3.2058823529411766</v>
      </c>
    </row>
    <row r="13" spans="1:8" x14ac:dyDescent="0.25">
      <c r="A13" s="157"/>
      <c r="B13" s="7" t="s">
        <v>93</v>
      </c>
      <c r="C13" s="4">
        <v>26</v>
      </c>
      <c r="D13" s="4">
        <v>24</v>
      </c>
      <c r="E13" s="5">
        <v>0.92307692307692313</v>
      </c>
      <c r="F13" s="4">
        <v>21</v>
      </c>
      <c r="G13" s="5">
        <v>0.80769230769230771</v>
      </c>
      <c r="H13" s="6">
        <v>2.9416666666666664</v>
      </c>
    </row>
    <row r="14" spans="1:8" x14ac:dyDescent="0.25">
      <c r="A14" s="157"/>
      <c r="B14" s="7" t="s">
        <v>94</v>
      </c>
      <c r="C14" s="4">
        <v>28</v>
      </c>
      <c r="D14" s="4">
        <v>23</v>
      </c>
      <c r="E14" s="5">
        <v>0.8214285714285714</v>
      </c>
      <c r="F14" s="4">
        <v>23</v>
      </c>
      <c r="G14" s="5">
        <v>0.8214285714285714</v>
      </c>
      <c r="H14" s="6">
        <v>3.4347826086956523</v>
      </c>
    </row>
    <row r="15" spans="1:8" x14ac:dyDescent="0.25">
      <c r="A15" s="157"/>
      <c r="B15" s="7" t="s">
        <v>95</v>
      </c>
      <c r="C15" s="116">
        <v>27</v>
      </c>
      <c r="D15" s="116">
        <v>26</v>
      </c>
      <c r="E15" s="117">
        <v>0.96296296296296291</v>
      </c>
      <c r="F15" s="116">
        <v>26</v>
      </c>
      <c r="G15" s="117">
        <v>0.96296296296296291</v>
      </c>
      <c r="H15" s="6">
        <v>3.3461538461538463</v>
      </c>
    </row>
    <row r="16" spans="1:8" x14ac:dyDescent="0.25">
      <c r="A16" s="158"/>
      <c r="B16" s="52" t="s">
        <v>27</v>
      </c>
      <c r="C16" s="17">
        <f>IFERROR(SUM(C11:C15), "--")</f>
        <v>172</v>
      </c>
      <c r="D16" s="17">
        <f>IFERROR(SUM(D11:D15), "--")</f>
        <v>153</v>
      </c>
      <c r="E16" s="100">
        <f>IFERROR(D16/C16, "--" )</f>
        <v>0.88953488372093026</v>
      </c>
      <c r="F16" s="17">
        <f>IFERROR(SUM(F11:F15), "--")</f>
        <v>143</v>
      </c>
      <c r="G16" s="100">
        <f>IFERROR(F16/C16, "--" )</f>
        <v>0.83139534883720934</v>
      </c>
      <c r="H16" s="101" t="s">
        <v>29</v>
      </c>
    </row>
    <row r="17" spans="1:8" x14ac:dyDescent="0.25">
      <c r="A17" s="153" t="s">
        <v>9</v>
      </c>
      <c r="B17" s="85" t="s">
        <v>91</v>
      </c>
      <c r="C17" s="86">
        <v>389</v>
      </c>
      <c r="D17" s="86">
        <v>353</v>
      </c>
      <c r="E17" s="88">
        <v>0.90745501285347041</v>
      </c>
      <c r="F17" s="86">
        <v>332</v>
      </c>
      <c r="G17" s="88">
        <v>0.85347043701799485</v>
      </c>
      <c r="H17" s="87">
        <v>3.2223796033994336</v>
      </c>
    </row>
    <row r="18" spans="1:8" x14ac:dyDescent="0.25">
      <c r="A18" s="154"/>
      <c r="B18" s="85" t="s">
        <v>92</v>
      </c>
      <c r="C18" s="86">
        <v>329</v>
      </c>
      <c r="D18" s="86">
        <v>310</v>
      </c>
      <c r="E18" s="88">
        <v>0.94224924012158051</v>
      </c>
      <c r="F18" s="86">
        <v>278</v>
      </c>
      <c r="G18" s="88">
        <v>0.84498480243161089</v>
      </c>
      <c r="H18" s="87">
        <v>3.0816129032258068</v>
      </c>
    </row>
    <row r="19" spans="1:8" x14ac:dyDescent="0.25">
      <c r="A19" s="154"/>
      <c r="B19" s="85" t="s">
        <v>93</v>
      </c>
      <c r="C19" s="86">
        <v>302</v>
      </c>
      <c r="D19" s="86">
        <v>278</v>
      </c>
      <c r="E19" s="88">
        <v>0.92052980132450335</v>
      </c>
      <c r="F19" s="86">
        <v>247</v>
      </c>
      <c r="G19" s="88">
        <v>0.81788079470198671</v>
      </c>
      <c r="H19" s="87">
        <v>2.9960431654676256</v>
      </c>
    </row>
    <row r="20" spans="1:8" x14ac:dyDescent="0.25">
      <c r="A20" s="154"/>
      <c r="B20" s="85" t="s">
        <v>94</v>
      </c>
      <c r="C20" s="86">
        <v>254</v>
      </c>
      <c r="D20" s="86">
        <v>234</v>
      </c>
      <c r="E20" s="88">
        <v>0.92125984251968507</v>
      </c>
      <c r="F20" s="86">
        <v>218</v>
      </c>
      <c r="G20" s="88">
        <v>0.8582677165354331</v>
      </c>
      <c r="H20" s="87">
        <v>3.1876068376068378</v>
      </c>
    </row>
    <row r="21" spans="1:8" x14ac:dyDescent="0.25">
      <c r="A21" s="154"/>
      <c r="B21" s="85" t="s">
        <v>95</v>
      </c>
      <c r="C21" s="118">
        <v>194</v>
      </c>
      <c r="D21" s="118">
        <v>180</v>
      </c>
      <c r="E21" s="119">
        <v>0.92783505154639179</v>
      </c>
      <c r="F21" s="118">
        <v>161</v>
      </c>
      <c r="G21" s="119">
        <v>0.82989690721649489</v>
      </c>
      <c r="H21" s="87">
        <v>3.0877777777777777</v>
      </c>
    </row>
    <row r="22" spans="1:8" x14ac:dyDescent="0.25">
      <c r="A22" s="155"/>
      <c r="B22" s="93" t="s">
        <v>27</v>
      </c>
      <c r="C22" s="105">
        <f>IFERROR(SUM(C17:C21), "--")</f>
        <v>1468</v>
      </c>
      <c r="D22" s="105">
        <f>IFERROR(SUM(D17:D21), "--")</f>
        <v>1355</v>
      </c>
      <c r="E22" s="107">
        <f>IFERROR(D22/C22, "--" )</f>
        <v>0.92302452316076289</v>
      </c>
      <c r="F22" s="105">
        <f>IFERROR(SUM(F17:F21), "--")</f>
        <v>1236</v>
      </c>
      <c r="G22" s="107">
        <f>IFERROR(F22/C22, "--" )</f>
        <v>0.84196185286103542</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50" t="s">
        <v>56</v>
      </c>
      <c r="B24" s="7" t="s">
        <v>91</v>
      </c>
      <c r="C24" s="4">
        <v>49</v>
      </c>
      <c r="D24" s="4">
        <v>40</v>
      </c>
      <c r="E24" s="5">
        <v>0.81632653061224492</v>
      </c>
      <c r="F24" s="4">
        <v>33</v>
      </c>
      <c r="G24" s="5">
        <v>0.67346938775510201</v>
      </c>
      <c r="H24" s="6">
        <v>2.85</v>
      </c>
    </row>
    <row r="25" spans="1:8" x14ac:dyDescent="0.25">
      <c r="A25" s="151"/>
      <c r="B25" s="7" t="s">
        <v>92</v>
      </c>
      <c r="C25" s="4">
        <v>45</v>
      </c>
      <c r="D25" s="4">
        <v>38</v>
      </c>
      <c r="E25" s="5">
        <v>0.84444444444444444</v>
      </c>
      <c r="F25" s="4">
        <v>32</v>
      </c>
      <c r="G25" s="5">
        <v>0.71111111111111114</v>
      </c>
      <c r="H25" s="6">
        <v>2.5526315789473686</v>
      </c>
    </row>
    <row r="26" spans="1:8" x14ac:dyDescent="0.25">
      <c r="A26" s="151"/>
      <c r="B26" s="7" t="s">
        <v>93</v>
      </c>
      <c r="C26" s="4">
        <v>49</v>
      </c>
      <c r="D26" s="4">
        <v>42</v>
      </c>
      <c r="E26" s="5">
        <v>0.8571428571428571</v>
      </c>
      <c r="F26" s="4">
        <v>35</v>
      </c>
      <c r="G26" s="5">
        <v>0.7142857142857143</v>
      </c>
      <c r="H26" s="6">
        <v>2.5785714285714283</v>
      </c>
    </row>
    <row r="27" spans="1:8" x14ac:dyDescent="0.25">
      <c r="A27" s="151"/>
      <c r="B27" s="7" t="s">
        <v>94</v>
      </c>
      <c r="C27" s="4">
        <v>30</v>
      </c>
      <c r="D27" s="4">
        <v>24</v>
      </c>
      <c r="E27" s="5">
        <v>0.8</v>
      </c>
      <c r="F27" s="4">
        <v>21</v>
      </c>
      <c r="G27" s="5">
        <v>0.7</v>
      </c>
      <c r="H27" s="6">
        <v>2.4708333333333332</v>
      </c>
    </row>
    <row r="28" spans="1:8" x14ac:dyDescent="0.25">
      <c r="A28" s="151"/>
      <c r="B28" s="7" t="s">
        <v>95</v>
      </c>
      <c r="C28" s="116">
        <v>32</v>
      </c>
      <c r="D28" s="116">
        <v>23</v>
      </c>
      <c r="E28" s="117">
        <v>0.71875</v>
      </c>
      <c r="F28" s="116">
        <v>19</v>
      </c>
      <c r="G28" s="117">
        <v>0.59375</v>
      </c>
      <c r="H28" s="120">
        <v>2.6782608695652175</v>
      </c>
    </row>
    <row r="29" spans="1:8" x14ac:dyDescent="0.25">
      <c r="A29" s="152"/>
      <c r="B29" s="52" t="s">
        <v>27</v>
      </c>
      <c r="C29" s="17">
        <f>IFERROR(SUM(C24:C28), "--")</f>
        <v>205</v>
      </c>
      <c r="D29" s="17">
        <f>IFERROR(SUM(D24:D28), "--")</f>
        <v>167</v>
      </c>
      <c r="E29" s="100">
        <f>IFERROR(D29/C29, "--" )</f>
        <v>0.81463414634146336</v>
      </c>
      <c r="F29" s="17">
        <f>IFERROR(SUM(F24:F28), "--")</f>
        <v>140</v>
      </c>
      <c r="G29" s="100">
        <f>IFERROR(F29/C29, "--" )</f>
        <v>0.68292682926829273</v>
      </c>
      <c r="H29" s="101" t="s">
        <v>29</v>
      </c>
    </row>
    <row r="30" spans="1:8" ht="15" customHeight="1" x14ac:dyDescent="0.25">
      <c r="A30" s="147" t="s">
        <v>55</v>
      </c>
      <c r="B30" s="85" t="s">
        <v>91</v>
      </c>
      <c r="C30" s="86">
        <v>2</v>
      </c>
      <c r="D30" s="86">
        <v>2</v>
      </c>
      <c r="E30" s="88">
        <v>1</v>
      </c>
      <c r="F30" s="86">
        <v>2</v>
      </c>
      <c r="G30" s="88">
        <v>1</v>
      </c>
      <c r="H30" s="87">
        <v>3.5</v>
      </c>
    </row>
    <row r="31" spans="1:8" x14ac:dyDescent="0.25">
      <c r="A31" s="148"/>
      <c r="B31" s="85" t="s">
        <v>92</v>
      </c>
      <c r="C31" s="86">
        <v>2</v>
      </c>
      <c r="D31" s="86">
        <v>2</v>
      </c>
      <c r="E31" s="88">
        <v>1</v>
      </c>
      <c r="F31" s="86">
        <v>2</v>
      </c>
      <c r="G31" s="88">
        <v>1</v>
      </c>
      <c r="H31" s="87">
        <v>3.15</v>
      </c>
    </row>
    <row r="32" spans="1:8" x14ac:dyDescent="0.25">
      <c r="A32" s="148"/>
      <c r="B32" s="85" t="s">
        <v>93</v>
      </c>
      <c r="C32" s="86">
        <v>1</v>
      </c>
      <c r="D32" s="86">
        <v>1</v>
      </c>
      <c r="E32" s="88">
        <v>1</v>
      </c>
      <c r="F32" s="86">
        <v>0</v>
      </c>
      <c r="G32" s="88">
        <v>0</v>
      </c>
      <c r="H32" s="87">
        <v>0</v>
      </c>
    </row>
    <row r="33" spans="1:8" x14ac:dyDescent="0.25">
      <c r="A33" s="148"/>
      <c r="B33" s="85" t="s">
        <v>94</v>
      </c>
      <c r="C33" s="86">
        <v>1</v>
      </c>
      <c r="D33" s="86">
        <v>1</v>
      </c>
      <c r="E33" s="88">
        <v>1</v>
      </c>
      <c r="F33" s="86">
        <v>1</v>
      </c>
      <c r="G33" s="88">
        <v>1</v>
      </c>
      <c r="H33" s="87">
        <v>3</v>
      </c>
    </row>
    <row r="34" spans="1:8" x14ac:dyDescent="0.25">
      <c r="A34" s="148"/>
      <c r="B34" s="85" t="s">
        <v>95</v>
      </c>
      <c r="C34" s="118">
        <v>1</v>
      </c>
      <c r="D34" s="118">
        <v>1</v>
      </c>
      <c r="E34" s="119">
        <v>1</v>
      </c>
      <c r="F34" s="118">
        <v>1</v>
      </c>
      <c r="G34" s="119">
        <v>1</v>
      </c>
      <c r="H34" s="121">
        <v>3</v>
      </c>
    </row>
    <row r="35" spans="1:8" x14ac:dyDescent="0.25">
      <c r="A35" s="149"/>
      <c r="B35" s="93" t="s">
        <v>27</v>
      </c>
      <c r="C35" s="105">
        <f>IFERROR(SUM(C30:C34), "--")</f>
        <v>7</v>
      </c>
      <c r="D35" s="105">
        <f>IFERROR(SUM(D30:D34), "--")</f>
        <v>7</v>
      </c>
      <c r="E35" s="107">
        <f>IFERROR(D35/C35, "--" )</f>
        <v>1</v>
      </c>
      <c r="F35" s="105">
        <f>IFERROR(SUM(F30:F34), "--")</f>
        <v>6</v>
      </c>
      <c r="G35" s="107">
        <f>IFERROR(F35/C35, "--" )</f>
        <v>0.8571428571428571</v>
      </c>
      <c r="H35" s="106" t="s">
        <v>29</v>
      </c>
    </row>
    <row r="36" spans="1:8" x14ac:dyDescent="0.25">
      <c r="A36" s="139" t="s">
        <v>13</v>
      </c>
      <c r="B36" s="7" t="s">
        <v>91</v>
      </c>
      <c r="C36" s="4">
        <v>16</v>
      </c>
      <c r="D36" s="4">
        <v>14</v>
      </c>
      <c r="E36" s="5">
        <v>0.875</v>
      </c>
      <c r="F36" s="4">
        <v>14</v>
      </c>
      <c r="G36" s="5">
        <v>0.875</v>
      </c>
      <c r="H36" s="6">
        <v>3.8071428571428569</v>
      </c>
    </row>
    <row r="37" spans="1:8" x14ac:dyDescent="0.25">
      <c r="A37" s="140"/>
      <c r="B37" s="7" t="s">
        <v>92</v>
      </c>
      <c r="C37" s="4">
        <v>6</v>
      </c>
      <c r="D37" s="4">
        <v>5</v>
      </c>
      <c r="E37" s="5">
        <v>0.83333333333333337</v>
      </c>
      <c r="F37" s="4">
        <v>4</v>
      </c>
      <c r="G37" s="5">
        <v>0.66666666666666663</v>
      </c>
      <c r="H37" s="6">
        <v>3</v>
      </c>
    </row>
    <row r="38" spans="1:8" x14ac:dyDescent="0.25">
      <c r="A38" s="140"/>
      <c r="B38" s="7" t="s">
        <v>93</v>
      </c>
      <c r="C38" s="24">
        <v>3</v>
      </c>
      <c r="D38" s="24">
        <v>3</v>
      </c>
      <c r="E38" s="5">
        <v>1</v>
      </c>
      <c r="F38" s="24">
        <v>3</v>
      </c>
      <c r="G38" s="5">
        <v>1</v>
      </c>
      <c r="H38" s="21">
        <v>4</v>
      </c>
    </row>
    <row r="39" spans="1:8" x14ac:dyDescent="0.25">
      <c r="A39" s="140"/>
      <c r="B39" s="7" t="s">
        <v>94</v>
      </c>
      <c r="C39" s="4">
        <v>3</v>
      </c>
      <c r="D39" s="4">
        <v>3</v>
      </c>
      <c r="E39" s="5">
        <v>1</v>
      </c>
      <c r="F39" s="4">
        <v>3</v>
      </c>
      <c r="G39" s="5">
        <v>1</v>
      </c>
      <c r="H39" s="6">
        <v>4</v>
      </c>
    </row>
    <row r="40" spans="1:8" x14ac:dyDescent="0.25">
      <c r="A40" s="140"/>
      <c r="B40" s="7" t="s">
        <v>95</v>
      </c>
      <c r="C40" s="116">
        <v>7</v>
      </c>
      <c r="D40" s="116">
        <v>7</v>
      </c>
      <c r="E40" s="117">
        <v>1</v>
      </c>
      <c r="F40" s="116">
        <v>7</v>
      </c>
      <c r="G40" s="117">
        <v>1</v>
      </c>
      <c r="H40" s="120">
        <v>3.2857142857142856</v>
      </c>
    </row>
    <row r="41" spans="1:8" x14ac:dyDescent="0.25">
      <c r="A41" s="141"/>
      <c r="B41" s="52" t="s">
        <v>27</v>
      </c>
      <c r="C41" s="17">
        <f>IFERROR(SUM(C36:C40), "--")</f>
        <v>35</v>
      </c>
      <c r="D41" s="17">
        <f>IFERROR(SUM(D36:D40), "--")</f>
        <v>32</v>
      </c>
      <c r="E41" s="100">
        <f>IFERROR(D41/C41, "--" )</f>
        <v>0.91428571428571426</v>
      </c>
      <c r="F41" s="17">
        <f>IFERROR(SUM(F36:F40), "--")</f>
        <v>31</v>
      </c>
      <c r="G41" s="100">
        <f>IFERROR(F41/C41, "--" )</f>
        <v>0.88571428571428568</v>
      </c>
      <c r="H41" s="101" t="s">
        <v>29</v>
      </c>
    </row>
    <row r="42" spans="1:8" x14ac:dyDescent="0.25">
      <c r="A42" s="136" t="s">
        <v>14</v>
      </c>
      <c r="B42" s="85" t="s">
        <v>91</v>
      </c>
      <c r="C42" s="86">
        <v>12</v>
      </c>
      <c r="D42" s="86">
        <v>12</v>
      </c>
      <c r="E42" s="88">
        <v>1</v>
      </c>
      <c r="F42" s="86">
        <v>12</v>
      </c>
      <c r="G42" s="88">
        <v>1</v>
      </c>
      <c r="H42" s="87">
        <v>3.3583333333333334</v>
      </c>
    </row>
    <row r="43" spans="1:8" x14ac:dyDescent="0.25">
      <c r="A43" s="137"/>
      <c r="B43" s="85" t="s">
        <v>92</v>
      </c>
      <c r="C43" s="86">
        <v>4</v>
      </c>
      <c r="D43" s="86">
        <v>4</v>
      </c>
      <c r="E43" s="88">
        <v>1</v>
      </c>
      <c r="F43" s="86">
        <v>2</v>
      </c>
      <c r="G43" s="88">
        <v>0.5</v>
      </c>
      <c r="H43" s="87">
        <v>2.25</v>
      </c>
    </row>
    <row r="44" spans="1:8" x14ac:dyDescent="0.25">
      <c r="A44" s="137"/>
      <c r="B44" s="85" t="s">
        <v>93</v>
      </c>
      <c r="C44" s="86">
        <v>12</v>
      </c>
      <c r="D44" s="86">
        <v>12</v>
      </c>
      <c r="E44" s="88">
        <v>1</v>
      </c>
      <c r="F44" s="86">
        <v>12</v>
      </c>
      <c r="G44" s="88">
        <v>1</v>
      </c>
      <c r="H44" s="87">
        <v>3.6416666666666666</v>
      </c>
    </row>
    <row r="45" spans="1:8" x14ac:dyDescent="0.25">
      <c r="A45" s="137"/>
      <c r="B45" s="85" t="s">
        <v>94</v>
      </c>
      <c r="C45" s="86">
        <v>9</v>
      </c>
      <c r="D45" s="86">
        <v>8</v>
      </c>
      <c r="E45" s="88">
        <v>0.88888888888888884</v>
      </c>
      <c r="F45" s="86">
        <v>8</v>
      </c>
      <c r="G45" s="88">
        <v>0.88888888888888884</v>
      </c>
      <c r="H45" s="87">
        <v>3.625</v>
      </c>
    </row>
    <row r="46" spans="1:8" x14ac:dyDescent="0.25">
      <c r="A46" s="137"/>
      <c r="B46" s="85" t="s">
        <v>95</v>
      </c>
      <c r="C46" s="118">
        <v>2</v>
      </c>
      <c r="D46" s="118">
        <v>2</v>
      </c>
      <c r="E46" s="119">
        <v>1</v>
      </c>
      <c r="F46" s="118">
        <v>1</v>
      </c>
      <c r="G46" s="119">
        <v>0.5</v>
      </c>
      <c r="H46" s="121">
        <v>2</v>
      </c>
    </row>
    <row r="47" spans="1:8" x14ac:dyDescent="0.25">
      <c r="A47" s="138"/>
      <c r="B47" s="93" t="s">
        <v>27</v>
      </c>
      <c r="C47" s="105">
        <f>IFERROR(SUM(C42:C46), "--")</f>
        <v>39</v>
      </c>
      <c r="D47" s="105">
        <f>IFERROR(SUM(D42:D46), "--")</f>
        <v>38</v>
      </c>
      <c r="E47" s="107">
        <f>IFERROR(D47/C47, "--" )</f>
        <v>0.97435897435897434</v>
      </c>
      <c r="F47" s="105">
        <f>IFERROR(SUM(F42:F46), "--")</f>
        <v>35</v>
      </c>
      <c r="G47" s="107">
        <f>IFERROR(F47/C47, "--" )</f>
        <v>0.89743589743589747</v>
      </c>
      <c r="H47" s="106" t="s">
        <v>29</v>
      </c>
    </row>
    <row r="48" spans="1:8" x14ac:dyDescent="0.25">
      <c r="A48" s="139" t="s">
        <v>87</v>
      </c>
      <c r="B48" s="7" t="s">
        <v>91</v>
      </c>
      <c r="C48" s="4">
        <v>177</v>
      </c>
      <c r="D48" s="4">
        <v>159</v>
      </c>
      <c r="E48" s="5">
        <v>0.89830508474576276</v>
      </c>
      <c r="F48" s="4">
        <v>148</v>
      </c>
      <c r="G48" s="5">
        <v>0.83615819209039544</v>
      </c>
      <c r="H48" s="6">
        <v>3.0748427672955971</v>
      </c>
    </row>
    <row r="49" spans="1:8" x14ac:dyDescent="0.25">
      <c r="A49" s="140"/>
      <c r="B49" s="7" t="s">
        <v>92</v>
      </c>
      <c r="C49" s="4">
        <v>129</v>
      </c>
      <c r="D49" s="4">
        <v>121</v>
      </c>
      <c r="E49" s="5">
        <v>0.93798449612403101</v>
      </c>
      <c r="F49" s="4">
        <v>103</v>
      </c>
      <c r="G49" s="5">
        <v>0.79844961240310075</v>
      </c>
      <c r="H49" s="6">
        <v>2.9066115702479336</v>
      </c>
    </row>
    <row r="50" spans="1:8" x14ac:dyDescent="0.25">
      <c r="A50" s="140"/>
      <c r="B50" s="7" t="s">
        <v>93</v>
      </c>
      <c r="C50" s="4">
        <v>132</v>
      </c>
      <c r="D50" s="4">
        <v>126</v>
      </c>
      <c r="E50" s="5">
        <v>0.95454545454545459</v>
      </c>
      <c r="F50" s="4">
        <v>110</v>
      </c>
      <c r="G50" s="5">
        <v>0.83333333333333337</v>
      </c>
      <c r="H50" s="6">
        <v>2.8809523809523809</v>
      </c>
    </row>
    <row r="51" spans="1:8" x14ac:dyDescent="0.25">
      <c r="A51" s="140"/>
      <c r="B51" s="7" t="s">
        <v>94</v>
      </c>
      <c r="C51" s="4">
        <v>101</v>
      </c>
      <c r="D51" s="4">
        <v>90</v>
      </c>
      <c r="E51" s="5">
        <v>0.8910891089108911</v>
      </c>
      <c r="F51" s="4">
        <v>82</v>
      </c>
      <c r="G51" s="5">
        <v>0.81188118811881194</v>
      </c>
      <c r="H51" s="6">
        <v>2.94</v>
      </c>
    </row>
    <row r="52" spans="1:8" x14ac:dyDescent="0.25">
      <c r="A52" s="140"/>
      <c r="B52" s="7" t="s">
        <v>95</v>
      </c>
      <c r="C52" s="116">
        <v>95</v>
      </c>
      <c r="D52" s="116">
        <v>90</v>
      </c>
      <c r="E52" s="117">
        <v>0.94736842105263153</v>
      </c>
      <c r="F52" s="116">
        <v>81</v>
      </c>
      <c r="G52" s="117">
        <v>0.85263157894736841</v>
      </c>
      <c r="H52" s="120">
        <v>3.0544444444444445</v>
      </c>
    </row>
    <row r="53" spans="1:8" x14ac:dyDescent="0.25">
      <c r="A53" s="141"/>
      <c r="B53" s="52" t="s">
        <v>27</v>
      </c>
      <c r="C53" s="17">
        <f>IFERROR(SUM(C48:C52), "--")</f>
        <v>634</v>
      </c>
      <c r="D53" s="17">
        <f>IFERROR(SUM(D48:D52), "--")</f>
        <v>586</v>
      </c>
      <c r="E53" s="100">
        <f>IFERROR(D53/C53, "--" )</f>
        <v>0.9242902208201893</v>
      </c>
      <c r="F53" s="17">
        <f>IFERROR(SUM(F48:F52), "--")</f>
        <v>524</v>
      </c>
      <c r="G53" s="100">
        <f>IFERROR(F53/C53, "--" )</f>
        <v>0.82649842271293372</v>
      </c>
      <c r="H53" s="101" t="s">
        <v>29</v>
      </c>
    </row>
    <row r="54" spans="1:8" x14ac:dyDescent="0.25">
      <c r="A54" s="136" t="s">
        <v>15</v>
      </c>
      <c r="B54" s="85" t="s">
        <v>91</v>
      </c>
      <c r="C54" s="86">
        <v>4</v>
      </c>
      <c r="D54" s="86">
        <v>4</v>
      </c>
      <c r="E54" s="88">
        <v>1</v>
      </c>
      <c r="F54" s="86">
        <v>4</v>
      </c>
      <c r="G54" s="88">
        <v>1</v>
      </c>
      <c r="H54" s="87">
        <v>3.25</v>
      </c>
    </row>
    <row r="55" spans="1:8" x14ac:dyDescent="0.25">
      <c r="A55" s="137"/>
      <c r="B55" s="85" t="s">
        <v>92</v>
      </c>
      <c r="C55" s="86">
        <v>2</v>
      </c>
      <c r="D55" s="86">
        <v>1</v>
      </c>
      <c r="E55" s="88">
        <v>0.5</v>
      </c>
      <c r="F55" s="86">
        <v>1</v>
      </c>
      <c r="G55" s="88">
        <v>0.5</v>
      </c>
      <c r="H55" s="87">
        <v>3</v>
      </c>
    </row>
    <row r="56" spans="1:8" x14ac:dyDescent="0.25">
      <c r="A56" s="137"/>
      <c r="B56" s="85" t="s">
        <v>93</v>
      </c>
      <c r="C56" s="118" t="s">
        <v>29</v>
      </c>
      <c r="D56" s="118" t="s">
        <v>29</v>
      </c>
      <c r="E56" s="119" t="s">
        <v>29</v>
      </c>
      <c r="F56" s="118" t="s">
        <v>29</v>
      </c>
      <c r="G56" s="119" t="s">
        <v>29</v>
      </c>
      <c r="H56" s="121" t="s">
        <v>29</v>
      </c>
    </row>
    <row r="57" spans="1:8" x14ac:dyDescent="0.25">
      <c r="A57" s="137"/>
      <c r="B57" s="85" t="s">
        <v>94</v>
      </c>
      <c r="C57" s="118" t="s">
        <v>29</v>
      </c>
      <c r="D57" s="118" t="s">
        <v>29</v>
      </c>
      <c r="E57" s="119" t="s">
        <v>29</v>
      </c>
      <c r="F57" s="118" t="s">
        <v>29</v>
      </c>
      <c r="G57" s="119" t="s">
        <v>29</v>
      </c>
      <c r="H57" s="121" t="s">
        <v>29</v>
      </c>
    </row>
    <row r="58" spans="1:8" x14ac:dyDescent="0.25">
      <c r="A58" s="137"/>
      <c r="B58" s="85" t="s">
        <v>95</v>
      </c>
      <c r="C58" s="118">
        <v>5</v>
      </c>
      <c r="D58" s="118">
        <v>5</v>
      </c>
      <c r="E58" s="119">
        <v>1</v>
      </c>
      <c r="F58" s="118">
        <v>5</v>
      </c>
      <c r="G58" s="119">
        <v>1</v>
      </c>
      <c r="H58" s="121">
        <v>3.4</v>
      </c>
    </row>
    <row r="59" spans="1:8" x14ac:dyDescent="0.25">
      <c r="A59" s="138"/>
      <c r="B59" s="93" t="s">
        <v>27</v>
      </c>
      <c r="C59" s="105">
        <f>IFERROR(SUM(C54:C58), "--")</f>
        <v>11</v>
      </c>
      <c r="D59" s="105">
        <f>IFERROR(SUM(D54:D58), "--")</f>
        <v>10</v>
      </c>
      <c r="E59" s="107">
        <f>IFERROR(D59/C59, "--" )</f>
        <v>0.90909090909090906</v>
      </c>
      <c r="F59" s="105">
        <f>IFERROR(SUM(F54:F58), "--")</f>
        <v>10</v>
      </c>
      <c r="G59" s="107">
        <f>IFERROR(F59/C59, "--" )</f>
        <v>0.90909090909090906</v>
      </c>
      <c r="H59" s="106" t="s">
        <v>29</v>
      </c>
    </row>
    <row r="60" spans="1:8" x14ac:dyDescent="0.25">
      <c r="A60" s="150" t="s">
        <v>53</v>
      </c>
      <c r="B60" s="7" t="s">
        <v>91</v>
      </c>
      <c r="C60" s="4">
        <v>161</v>
      </c>
      <c r="D60" s="4">
        <v>150</v>
      </c>
      <c r="E60" s="5">
        <v>0.93167701863354035</v>
      </c>
      <c r="F60" s="4">
        <v>143</v>
      </c>
      <c r="G60" s="5">
        <v>0.88819875776397517</v>
      </c>
      <c r="H60" s="6">
        <v>3.3866666666666667</v>
      </c>
    </row>
    <row r="61" spans="1:8" x14ac:dyDescent="0.25">
      <c r="A61" s="151"/>
      <c r="B61" s="7" t="s">
        <v>92</v>
      </c>
      <c r="C61" s="4">
        <v>146</v>
      </c>
      <c r="D61" s="4">
        <v>140</v>
      </c>
      <c r="E61" s="5">
        <v>0.95890410958904104</v>
      </c>
      <c r="F61" s="4">
        <v>133</v>
      </c>
      <c r="G61" s="5">
        <v>0.91095890410958902</v>
      </c>
      <c r="H61" s="6">
        <v>3.330714285714286</v>
      </c>
    </row>
    <row r="62" spans="1:8" x14ac:dyDescent="0.25">
      <c r="A62" s="151"/>
      <c r="B62" s="7" t="s">
        <v>93</v>
      </c>
      <c r="C62" s="4">
        <v>106</v>
      </c>
      <c r="D62" s="4">
        <v>96</v>
      </c>
      <c r="E62" s="5">
        <v>0.90566037735849059</v>
      </c>
      <c r="F62" s="4">
        <v>91</v>
      </c>
      <c r="G62" s="5">
        <v>0.85849056603773588</v>
      </c>
      <c r="H62" s="6">
        <v>3.3145833333333332</v>
      </c>
    </row>
    <row r="63" spans="1:8" x14ac:dyDescent="0.25">
      <c r="A63" s="151"/>
      <c r="B63" s="7" t="s">
        <v>94</v>
      </c>
      <c r="C63" s="4">
        <v>118</v>
      </c>
      <c r="D63" s="4">
        <v>113</v>
      </c>
      <c r="E63" s="5">
        <v>0.9576271186440678</v>
      </c>
      <c r="F63" s="4">
        <v>110</v>
      </c>
      <c r="G63" s="5">
        <v>0.93220338983050843</v>
      </c>
      <c r="H63" s="6">
        <v>3.5309734513274336</v>
      </c>
    </row>
    <row r="64" spans="1:8" x14ac:dyDescent="0.25">
      <c r="A64" s="151"/>
      <c r="B64" s="7" t="s">
        <v>95</v>
      </c>
      <c r="C64" s="116">
        <v>62</v>
      </c>
      <c r="D64" s="116">
        <v>60</v>
      </c>
      <c r="E64" s="117">
        <v>0.967741935483871</v>
      </c>
      <c r="F64" s="116">
        <v>56</v>
      </c>
      <c r="G64" s="117">
        <v>0.90322580645161288</v>
      </c>
      <c r="H64" s="120">
        <v>3.3216666666666668</v>
      </c>
    </row>
    <row r="65" spans="1:8" x14ac:dyDescent="0.25">
      <c r="A65" s="152"/>
      <c r="B65" s="52" t="s">
        <v>27</v>
      </c>
      <c r="C65" s="17">
        <f>IFERROR(SUM(C60:C64), "--")</f>
        <v>593</v>
      </c>
      <c r="D65" s="17">
        <f>IFERROR(SUM(D60:D64), "--")</f>
        <v>559</v>
      </c>
      <c r="E65" s="100">
        <f>IFERROR(D65/C65, "--" )</f>
        <v>0.94266441821247893</v>
      </c>
      <c r="F65" s="17">
        <f>IFERROR(SUM(F60:F64), "--")</f>
        <v>533</v>
      </c>
      <c r="G65" s="100">
        <f>IFERROR(F65/C65, "--" )</f>
        <v>0.89881956155143339</v>
      </c>
      <c r="H65" s="101" t="s">
        <v>29</v>
      </c>
    </row>
    <row r="66" spans="1:8" ht="15" customHeight="1" x14ac:dyDescent="0.25">
      <c r="A66" s="147" t="s">
        <v>57</v>
      </c>
      <c r="B66" s="85" t="s">
        <v>91</v>
      </c>
      <c r="C66" s="86">
        <v>21</v>
      </c>
      <c r="D66" s="86">
        <v>19</v>
      </c>
      <c r="E66" s="88">
        <v>0.90476190476190477</v>
      </c>
      <c r="F66" s="86">
        <v>18</v>
      </c>
      <c r="G66" s="88">
        <v>0.8571428571428571</v>
      </c>
      <c r="H66" s="87">
        <v>3.3684210526315788</v>
      </c>
    </row>
    <row r="67" spans="1:8" x14ac:dyDescent="0.25">
      <c r="A67" s="148"/>
      <c r="B67" s="85" t="s">
        <v>92</v>
      </c>
      <c r="C67" s="86">
        <v>33</v>
      </c>
      <c r="D67" s="86">
        <v>32</v>
      </c>
      <c r="E67" s="88">
        <v>0.96969696969696972</v>
      </c>
      <c r="F67" s="86">
        <v>31</v>
      </c>
      <c r="G67" s="88">
        <v>0.93939393939393945</v>
      </c>
      <c r="H67" s="87">
        <v>3.4375</v>
      </c>
    </row>
    <row r="68" spans="1:8" x14ac:dyDescent="0.25">
      <c r="A68" s="148"/>
      <c r="B68" s="85" t="s">
        <v>93</v>
      </c>
      <c r="C68" s="86">
        <v>24</v>
      </c>
      <c r="D68" s="86">
        <v>21</v>
      </c>
      <c r="E68" s="88">
        <v>0.875</v>
      </c>
      <c r="F68" s="86">
        <v>16</v>
      </c>
      <c r="G68" s="88">
        <v>0.66666666666666663</v>
      </c>
      <c r="H68" s="87">
        <v>2.5857142857142854</v>
      </c>
    </row>
    <row r="69" spans="1:8" x14ac:dyDescent="0.25">
      <c r="A69" s="148"/>
      <c r="B69" s="85" t="s">
        <v>94</v>
      </c>
      <c r="C69" s="86">
        <v>22</v>
      </c>
      <c r="D69" s="86">
        <v>20</v>
      </c>
      <c r="E69" s="88">
        <v>0.90909090909090906</v>
      </c>
      <c r="F69" s="86">
        <v>18</v>
      </c>
      <c r="G69" s="88">
        <v>0.81818181818181823</v>
      </c>
      <c r="H69" s="87">
        <v>3.2</v>
      </c>
    </row>
    <row r="70" spans="1:8" x14ac:dyDescent="0.25">
      <c r="A70" s="148"/>
      <c r="B70" s="85" t="s">
        <v>95</v>
      </c>
      <c r="C70" s="118">
        <v>17</v>
      </c>
      <c r="D70" s="118">
        <v>17</v>
      </c>
      <c r="E70" s="119">
        <v>1</v>
      </c>
      <c r="F70" s="118">
        <v>16</v>
      </c>
      <c r="G70" s="119">
        <v>0.94117647058823528</v>
      </c>
      <c r="H70" s="121">
        <v>3.2941176470588234</v>
      </c>
    </row>
    <row r="71" spans="1:8" x14ac:dyDescent="0.25">
      <c r="A71" s="149"/>
      <c r="B71" s="93" t="s">
        <v>27</v>
      </c>
      <c r="C71" s="105">
        <f>IFERROR(SUM(C66:C70), "--")</f>
        <v>117</v>
      </c>
      <c r="D71" s="105">
        <f>IFERROR(SUM(D66:D70), "--")</f>
        <v>109</v>
      </c>
      <c r="E71" s="107">
        <f>IFERROR(D71/C71, "--" )</f>
        <v>0.93162393162393164</v>
      </c>
      <c r="F71" s="105">
        <f>IFERROR(SUM(F66:F70), "--")</f>
        <v>99</v>
      </c>
      <c r="G71" s="107">
        <f>IFERROR(F71/C71, "--" )</f>
        <v>0.84615384615384615</v>
      </c>
      <c r="H71" s="106" t="s">
        <v>29</v>
      </c>
    </row>
    <row r="72" spans="1:8" ht="15" customHeight="1" x14ac:dyDescent="0.25">
      <c r="A72" s="159" t="s">
        <v>54</v>
      </c>
      <c r="B72" s="7" t="s">
        <v>91</v>
      </c>
      <c r="C72" s="4">
        <v>2</v>
      </c>
      <c r="D72" s="4">
        <v>1</v>
      </c>
      <c r="E72" s="5">
        <v>0.5</v>
      </c>
      <c r="F72" s="4">
        <v>1</v>
      </c>
      <c r="G72" s="5">
        <v>0.5</v>
      </c>
      <c r="H72" s="6">
        <v>4</v>
      </c>
    </row>
    <row r="73" spans="1:8" x14ac:dyDescent="0.25">
      <c r="A73" s="159"/>
      <c r="B73" s="7" t="s">
        <v>92</v>
      </c>
      <c r="C73" s="4">
        <v>8</v>
      </c>
      <c r="D73" s="4">
        <v>6</v>
      </c>
      <c r="E73" s="5">
        <v>0.75</v>
      </c>
      <c r="F73" s="4">
        <v>6</v>
      </c>
      <c r="G73" s="5">
        <v>0.75</v>
      </c>
      <c r="H73" s="6">
        <v>3.6666666666666665</v>
      </c>
    </row>
    <row r="74" spans="1:8" x14ac:dyDescent="0.25">
      <c r="A74" s="159"/>
      <c r="B74" s="7" t="s">
        <v>93</v>
      </c>
      <c r="C74" s="4">
        <v>3</v>
      </c>
      <c r="D74" s="4">
        <v>3</v>
      </c>
      <c r="E74" s="5">
        <v>1</v>
      </c>
      <c r="F74" s="4">
        <v>3</v>
      </c>
      <c r="G74" s="5">
        <v>1</v>
      </c>
      <c r="H74" s="6">
        <v>3.6666666666666665</v>
      </c>
    </row>
    <row r="75" spans="1:8" x14ac:dyDescent="0.25">
      <c r="A75" s="159"/>
      <c r="B75" s="7" t="s">
        <v>94</v>
      </c>
      <c r="C75" s="116" t="s">
        <v>29</v>
      </c>
      <c r="D75" s="116" t="s">
        <v>29</v>
      </c>
      <c r="E75" s="117" t="s">
        <v>29</v>
      </c>
      <c r="F75" s="116" t="s">
        <v>29</v>
      </c>
      <c r="G75" s="117" t="s">
        <v>29</v>
      </c>
      <c r="H75" s="120" t="s">
        <v>29</v>
      </c>
    </row>
    <row r="76" spans="1:8" x14ac:dyDescent="0.25">
      <c r="A76" s="159"/>
      <c r="B76" s="7" t="s">
        <v>95</v>
      </c>
      <c r="C76" s="116">
        <v>1</v>
      </c>
      <c r="D76" s="116">
        <v>1</v>
      </c>
      <c r="E76" s="117">
        <v>1</v>
      </c>
      <c r="F76" s="116">
        <v>1</v>
      </c>
      <c r="G76" s="117">
        <v>1</v>
      </c>
      <c r="H76" s="120">
        <v>4</v>
      </c>
    </row>
    <row r="77" spans="1:8" x14ac:dyDescent="0.25">
      <c r="A77" s="159"/>
      <c r="B77" s="52" t="s">
        <v>27</v>
      </c>
      <c r="C77" s="17">
        <f>IFERROR(SUM(C72:C76), "--")</f>
        <v>14</v>
      </c>
      <c r="D77" s="17">
        <f>IFERROR(SUM(D72:D76), "--")</f>
        <v>11</v>
      </c>
      <c r="E77" s="100">
        <f>IFERROR(D77/C77, "--" )</f>
        <v>0.7857142857142857</v>
      </c>
      <c r="F77" s="17">
        <f>IFERROR(SUM(F72:F76), "--")</f>
        <v>11</v>
      </c>
      <c r="G77" s="100">
        <f>IFERROR(F77/C77, "--" )</f>
        <v>0.7857142857142857</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2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2" t="s">
        <v>122</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63" t="s">
        <v>103</v>
      </c>
      <c r="B4" s="7" t="s">
        <v>91</v>
      </c>
      <c r="C4" s="4">
        <v>444</v>
      </c>
      <c r="D4" s="4">
        <v>401</v>
      </c>
      <c r="E4" s="15">
        <v>0.90315315315315314</v>
      </c>
      <c r="F4" s="4">
        <v>375</v>
      </c>
      <c r="G4" s="15">
        <v>0.84459459459459463</v>
      </c>
      <c r="H4" s="14" t="s">
        <v>29</v>
      </c>
      <c r="I4" s="19"/>
      <c r="J4" s="19"/>
      <c r="K4" s="13"/>
      <c r="L4" s="13"/>
    </row>
    <row r="5" spans="1:12" x14ac:dyDescent="0.25">
      <c r="A5" s="164"/>
      <c r="B5" s="7" t="s">
        <v>92</v>
      </c>
      <c r="C5" s="4">
        <v>375</v>
      </c>
      <c r="D5" s="4">
        <v>349</v>
      </c>
      <c r="E5" s="5">
        <v>0.93066666666666664</v>
      </c>
      <c r="F5" s="4">
        <v>314</v>
      </c>
      <c r="G5" s="5">
        <v>0.83733333333333337</v>
      </c>
      <c r="H5" s="6" t="s">
        <v>29</v>
      </c>
      <c r="I5" s="19"/>
      <c r="J5" s="19"/>
      <c r="K5" s="13"/>
      <c r="L5" s="13"/>
    </row>
    <row r="6" spans="1:12" x14ac:dyDescent="0.25">
      <c r="A6" s="164"/>
      <c r="B6" s="7" t="s">
        <v>93</v>
      </c>
      <c r="C6" s="4">
        <v>330</v>
      </c>
      <c r="D6" s="4">
        <v>304</v>
      </c>
      <c r="E6" s="5">
        <v>0.92121212121212126</v>
      </c>
      <c r="F6" s="4">
        <v>270</v>
      </c>
      <c r="G6" s="5">
        <v>0.81818181818181823</v>
      </c>
      <c r="H6" s="6" t="s">
        <v>29</v>
      </c>
      <c r="I6" s="19"/>
      <c r="J6" s="19"/>
      <c r="K6" s="13"/>
      <c r="L6" s="13"/>
    </row>
    <row r="7" spans="1:12" x14ac:dyDescent="0.25">
      <c r="A7" s="164"/>
      <c r="B7" s="7" t="s">
        <v>94</v>
      </c>
      <c r="C7" s="4">
        <v>284</v>
      </c>
      <c r="D7" s="4">
        <v>259</v>
      </c>
      <c r="E7" s="5">
        <v>0.9119718309859155</v>
      </c>
      <c r="F7" s="4">
        <v>243</v>
      </c>
      <c r="G7" s="5">
        <v>0.85563380281690138</v>
      </c>
      <c r="H7" s="6" t="s">
        <v>29</v>
      </c>
      <c r="I7" s="19"/>
      <c r="J7" s="19"/>
      <c r="K7" s="13"/>
      <c r="L7" s="13"/>
    </row>
    <row r="8" spans="1:12" x14ac:dyDescent="0.25">
      <c r="A8" s="164"/>
      <c r="B8" s="7" t="s">
        <v>95</v>
      </c>
      <c r="C8" s="116">
        <v>222</v>
      </c>
      <c r="D8" s="116">
        <v>206</v>
      </c>
      <c r="E8" s="117">
        <v>0.92792792792792789</v>
      </c>
      <c r="F8" s="116">
        <v>187</v>
      </c>
      <c r="G8" s="117">
        <v>0.84234234234234229</v>
      </c>
      <c r="H8" s="6" t="s">
        <v>29</v>
      </c>
      <c r="I8" s="19"/>
      <c r="J8" s="19"/>
      <c r="K8" s="13"/>
      <c r="L8" s="13"/>
    </row>
    <row r="9" spans="1:12" x14ac:dyDescent="0.25">
      <c r="A9" s="165"/>
      <c r="B9" s="52" t="s">
        <v>27</v>
      </c>
      <c r="C9" s="17">
        <f>IFERROR(SUM(C4:C8), "--")</f>
        <v>1655</v>
      </c>
      <c r="D9" s="17">
        <f>IFERROR(SUM(D4:D8), "--")</f>
        <v>1519</v>
      </c>
      <c r="E9" s="100">
        <f>IFERROR(D9/C9, "--" )</f>
        <v>0.91782477341389723</v>
      </c>
      <c r="F9" s="17">
        <f>IFERROR(SUM(F4:F8), "--")</f>
        <v>1389</v>
      </c>
      <c r="G9" s="100">
        <f>IFERROR(F9/C9, "--" )</f>
        <v>0.83927492447129914</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s="23" customFormat="1" x14ac:dyDescent="0.25">
      <c r="A12" s="166" t="s">
        <v>108</v>
      </c>
      <c r="B12" s="7" t="s">
        <v>91</v>
      </c>
      <c r="C12" s="116" t="s">
        <v>29</v>
      </c>
      <c r="D12" s="116" t="s">
        <v>29</v>
      </c>
      <c r="E12" s="117" t="s">
        <v>29</v>
      </c>
      <c r="F12" s="116" t="s">
        <v>29</v>
      </c>
      <c r="G12" s="117" t="s">
        <v>29</v>
      </c>
      <c r="H12" s="120" t="s">
        <v>29</v>
      </c>
      <c r="I12" s="55"/>
    </row>
    <row r="13" spans="1:12" s="23" customFormat="1" x14ac:dyDescent="0.25">
      <c r="A13" s="167"/>
      <c r="B13" s="7" t="s">
        <v>92</v>
      </c>
      <c r="C13" s="116" t="s">
        <v>29</v>
      </c>
      <c r="D13" s="116" t="s">
        <v>29</v>
      </c>
      <c r="E13" s="117" t="s">
        <v>29</v>
      </c>
      <c r="F13" s="116" t="s">
        <v>29</v>
      </c>
      <c r="G13" s="117" t="s">
        <v>29</v>
      </c>
      <c r="H13" s="120" t="s">
        <v>29</v>
      </c>
      <c r="I13" s="55"/>
    </row>
    <row r="14" spans="1:12" s="23" customFormat="1" x14ac:dyDescent="0.25">
      <c r="A14" s="167"/>
      <c r="B14" s="7" t="s">
        <v>93</v>
      </c>
      <c r="C14" s="116" t="s">
        <v>29</v>
      </c>
      <c r="D14" s="116" t="s">
        <v>29</v>
      </c>
      <c r="E14" s="117" t="s">
        <v>29</v>
      </c>
      <c r="F14" s="116" t="s">
        <v>29</v>
      </c>
      <c r="G14" s="117" t="s">
        <v>29</v>
      </c>
      <c r="H14" s="120" t="s">
        <v>29</v>
      </c>
      <c r="I14" s="55"/>
    </row>
    <row r="15" spans="1:12" s="23" customFormat="1" x14ac:dyDescent="0.25">
      <c r="A15" s="167"/>
      <c r="B15" s="7" t="s">
        <v>94</v>
      </c>
      <c r="C15" s="116" t="s">
        <v>29</v>
      </c>
      <c r="D15" s="116" t="s">
        <v>29</v>
      </c>
      <c r="E15" s="117" t="s">
        <v>29</v>
      </c>
      <c r="F15" s="116" t="s">
        <v>29</v>
      </c>
      <c r="G15" s="117" t="s">
        <v>29</v>
      </c>
      <c r="H15" s="120" t="s">
        <v>29</v>
      </c>
      <c r="I15" s="55"/>
    </row>
    <row r="16" spans="1:12" s="23" customFormat="1" x14ac:dyDescent="0.25">
      <c r="A16" s="167"/>
      <c r="B16" s="7" t="s">
        <v>95</v>
      </c>
      <c r="C16" s="4">
        <v>8</v>
      </c>
      <c r="D16" s="4">
        <v>7</v>
      </c>
      <c r="E16" s="5">
        <v>0.875</v>
      </c>
      <c r="F16" s="4">
        <v>7</v>
      </c>
      <c r="G16" s="5">
        <v>0.875</v>
      </c>
      <c r="H16" s="6">
        <v>4</v>
      </c>
      <c r="I16" s="55"/>
    </row>
    <row r="17" spans="1:9" s="23" customFormat="1" x14ac:dyDescent="0.25">
      <c r="A17" s="168"/>
      <c r="B17" s="52" t="s">
        <v>27</v>
      </c>
      <c r="C17" s="17">
        <f>IFERROR(SUM(C12:C16), "--")</f>
        <v>8</v>
      </c>
      <c r="D17" s="17">
        <f>IFERROR(SUM(D12:D16), "--")</f>
        <v>7</v>
      </c>
      <c r="E17" s="100">
        <f>IFERROR(D17/C17, "--" )</f>
        <v>0.875</v>
      </c>
      <c r="F17" s="17">
        <f>IFERROR(SUM(F12:F16), "--")</f>
        <v>7</v>
      </c>
      <c r="G17" s="100">
        <f>IFERROR(F17/C17, "--" )</f>
        <v>0.875</v>
      </c>
      <c r="H17" s="101" t="s">
        <v>29</v>
      </c>
      <c r="I17" s="55"/>
    </row>
    <row r="18" spans="1:9" ht="15" customHeight="1" x14ac:dyDescent="0.25">
      <c r="A18" s="160" t="s">
        <v>109</v>
      </c>
      <c r="B18" s="85" t="s">
        <v>91</v>
      </c>
      <c r="C18" s="86">
        <v>51</v>
      </c>
      <c r="D18" s="86">
        <v>48</v>
      </c>
      <c r="E18" s="88">
        <v>0.94117647058823528</v>
      </c>
      <c r="F18" s="86">
        <v>42</v>
      </c>
      <c r="G18" s="88">
        <v>0.82352941176470584</v>
      </c>
      <c r="H18" s="87">
        <v>2.875</v>
      </c>
    </row>
    <row r="19" spans="1:9" x14ac:dyDescent="0.25">
      <c r="A19" s="161"/>
      <c r="B19" s="85" t="s">
        <v>92</v>
      </c>
      <c r="C19" s="86">
        <v>49</v>
      </c>
      <c r="D19" s="86">
        <v>40</v>
      </c>
      <c r="E19" s="88">
        <v>0.81632653061224492</v>
      </c>
      <c r="F19" s="86">
        <v>32</v>
      </c>
      <c r="G19" s="88">
        <v>0.65306122448979587</v>
      </c>
      <c r="H19" s="87">
        <v>2.375</v>
      </c>
      <c r="I19" s="56"/>
    </row>
    <row r="20" spans="1:9" x14ac:dyDescent="0.25">
      <c r="A20" s="161"/>
      <c r="B20" s="85" t="s">
        <v>93</v>
      </c>
      <c r="C20" s="86">
        <v>45</v>
      </c>
      <c r="D20" s="86">
        <v>42</v>
      </c>
      <c r="E20" s="88">
        <v>0.93333333333333335</v>
      </c>
      <c r="F20" s="86">
        <v>32</v>
      </c>
      <c r="G20" s="88">
        <v>0.71111111111111114</v>
      </c>
      <c r="H20" s="87">
        <v>2.5476190476190474</v>
      </c>
      <c r="I20" s="56"/>
    </row>
    <row r="21" spans="1:9" x14ac:dyDescent="0.25">
      <c r="A21" s="161"/>
      <c r="B21" s="85" t="s">
        <v>94</v>
      </c>
      <c r="C21" s="86">
        <v>37</v>
      </c>
      <c r="D21" s="86">
        <v>33</v>
      </c>
      <c r="E21" s="88">
        <v>0.89189189189189189</v>
      </c>
      <c r="F21" s="86">
        <v>30</v>
      </c>
      <c r="G21" s="88">
        <v>0.81081081081081086</v>
      </c>
      <c r="H21" s="87">
        <v>2.7272727272727271</v>
      </c>
      <c r="I21" s="56"/>
    </row>
    <row r="22" spans="1:9" x14ac:dyDescent="0.25">
      <c r="A22" s="161"/>
      <c r="B22" s="85" t="s">
        <v>95</v>
      </c>
      <c r="C22" s="118">
        <v>16</v>
      </c>
      <c r="D22" s="118">
        <v>15</v>
      </c>
      <c r="E22" s="119">
        <v>0.9375</v>
      </c>
      <c r="F22" s="118">
        <v>15</v>
      </c>
      <c r="G22" s="119">
        <v>0.9375</v>
      </c>
      <c r="H22" s="121">
        <v>3.3333333333333335</v>
      </c>
      <c r="I22" s="56"/>
    </row>
    <row r="23" spans="1:9" x14ac:dyDescent="0.25">
      <c r="A23" s="162"/>
      <c r="B23" s="93" t="s">
        <v>27</v>
      </c>
      <c r="C23" s="105">
        <f>IFERROR(SUM(C18:C22), "--")</f>
        <v>198</v>
      </c>
      <c r="D23" s="105">
        <f>IFERROR(SUM(D18:D22), "--")</f>
        <v>178</v>
      </c>
      <c r="E23" s="107">
        <f>IFERROR(D23/C23, "--" )</f>
        <v>0.89898989898989901</v>
      </c>
      <c r="F23" s="105">
        <f>IFERROR(SUM(F18:F22), "--")</f>
        <v>151</v>
      </c>
      <c r="G23" s="107">
        <f>IFERROR(F23/C23, "--" )</f>
        <v>0.76262626262626265</v>
      </c>
      <c r="H23" s="106" t="s">
        <v>29</v>
      </c>
      <c r="I23" s="56"/>
    </row>
    <row r="24" spans="1:9" ht="15" customHeight="1" x14ac:dyDescent="0.25">
      <c r="A24" s="166" t="s">
        <v>110</v>
      </c>
      <c r="B24" s="7" t="s">
        <v>91</v>
      </c>
      <c r="C24" s="4">
        <v>51</v>
      </c>
      <c r="D24" s="4">
        <v>44</v>
      </c>
      <c r="E24" s="5">
        <v>0.86274509803921573</v>
      </c>
      <c r="F24" s="4">
        <v>42</v>
      </c>
      <c r="G24" s="5">
        <v>0.82352941176470584</v>
      </c>
      <c r="H24" s="6">
        <v>3.2272727272727271</v>
      </c>
    </row>
    <row r="25" spans="1:9" x14ac:dyDescent="0.25">
      <c r="A25" s="167"/>
      <c r="B25" s="7" t="s">
        <v>92</v>
      </c>
      <c r="C25" s="4">
        <v>45</v>
      </c>
      <c r="D25" s="4">
        <v>42</v>
      </c>
      <c r="E25" s="5">
        <v>0.93333333333333335</v>
      </c>
      <c r="F25" s="4">
        <v>37</v>
      </c>
      <c r="G25" s="5">
        <v>0.82222222222222219</v>
      </c>
      <c r="H25" s="6">
        <v>2.9523809523809526</v>
      </c>
      <c r="I25" s="56"/>
    </row>
    <row r="26" spans="1:9" x14ac:dyDescent="0.25">
      <c r="A26" s="167"/>
      <c r="B26" s="7" t="s">
        <v>93</v>
      </c>
      <c r="C26" s="4">
        <v>44</v>
      </c>
      <c r="D26" s="4">
        <v>44</v>
      </c>
      <c r="E26" s="5">
        <v>1</v>
      </c>
      <c r="F26" s="4">
        <v>41</v>
      </c>
      <c r="G26" s="5">
        <v>0.93181818181818177</v>
      </c>
      <c r="H26" s="6">
        <v>3.1590909090909092</v>
      </c>
      <c r="I26" s="56"/>
    </row>
    <row r="27" spans="1:9" x14ac:dyDescent="0.25">
      <c r="A27" s="167"/>
      <c r="B27" s="7" t="s">
        <v>94</v>
      </c>
      <c r="C27" s="4">
        <v>35</v>
      </c>
      <c r="D27" s="4">
        <v>29</v>
      </c>
      <c r="E27" s="5">
        <v>0.82857142857142863</v>
      </c>
      <c r="F27" s="4">
        <v>28</v>
      </c>
      <c r="G27" s="5">
        <v>0.8</v>
      </c>
      <c r="H27" s="6">
        <v>3.1724137931034484</v>
      </c>
      <c r="I27" s="56"/>
    </row>
    <row r="28" spans="1:9" x14ac:dyDescent="0.25">
      <c r="A28" s="167"/>
      <c r="B28" s="7" t="s">
        <v>95</v>
      </c>
      <c r="C28" s="116">
        <v>28</v>
      </c>
      <c r="D28" s="116">
        <v>26</v>
      </c>
      <c r="E28" s="117">
        <v>0.9285714285714286</v>
      </c>
      <c r="F28" s="116">
        <v>20</v>
      </c>
      <c r="G28" s="117">
        <v>0.7142857142857143</v>
      </c>
      <c r="H28" s="120">
        <v>2.5384615384615383</v>
      </c>
      <c r="I28" s="56"/>
    </row>
    <row r="29" spans="1:9" x14ac:dyDescent="0.25">
      <c r="A29" s="168"/>
      <c r="B29" s="52" t="s">
        <v>27</v>
      </c>
      <c r="C29" s="17">
        <f>IFERROR(SUM(C24:C28), "--")</f>
        <v>203</v>
      </c>
      <c r="D29" s="17">
        <f>IFERROR(SUM(D24:D28), "--")</f>
        <v>185</v>
      </c>
      <c r="E29" s="100">
        <f>IFERROR(D29/C29, "--" )</f>
        <v>0.91133004926108374</v>
      </c>
      <c r="F29" s="17">
        <f>IFERROR(SUM(F24:F28), "--")</f>
        <v>168</v>
      </c>
      <c r="G29" s="100">
        <f>IFERROR(F29/C29, "--" )</f>
        <v>0.82758620689655171</v>
      </c>
      <c r="H29" s="101" t="s">
        <v>29</v>
      </c>
      <c r="I29" s="56"/>
    </row>
    <row r="30" spans="1:9" ht="15" customHeight="1" x14ac:dyDescent="0.25">
      <c r="A30" s="160" t="s">
        <v>111</v>
      </c>
      <c r="B30" s="85" t="s">
        <v>91</v>
      </c>
      <c r="C30" s="86">
        <v>34</v>
      </c>
      <c r="D30" s="86">
        <v>33</v>
      </c>
      <c r="E30" s="88">
        <v>0.97058823529411764</v>
      </c>
      <c r="F30" s="86">
        <v>33</v>
      </c>
      <c r="G30" s="88">
        <v>0.97058823529411764</v>
      </c>
      <c r="H30" s="87">
        <v>3.8181818181818183</v>
      </c>
    </row>
    <row r="31" spans="1:9" x14ac:dyDescent="0.25">
      <c r="A31" s="161"/>
      <c r="B31" s="85" t="s">
        <v>92</v>
      </c>
      <c r="C31" s="86">
        <v>33</v>
      </c>
      <c r="D31" s="86">
        <v>32</v>
      </c>
      <c r="E31" s="88">
        <v>0.96969696969696972</v>
      </c>
      <c r="F31" s="86">
        <v>30</v>
      </c>
      <c r="G31" s="88">
        <v>0.90909090909090906</v>
      </c>
      <c r="H31" s="87">
        <v>3.375</v>
      </c>
      <c r="I31" s="56"/>
    </row>
    <row r="32" spans="1:9" x14ac:dyDescent="0.25">
      <c r="A32" s="161"/>
      <c r="B32" s="85" t="s">
        <v>93</v>
      </c>
      <c r="C32" s="86">
        <v>16</v>
      </c>
      <c r="D32" s="86">
        <v>14</v>
      </c>
      <c r="E32" s="88">
        <v>0.875</v>
      </c>
      <c r="F32" s="86">
        <v>13</v>
      </c>
      <c r="G32" s="88">
        <v>0.8125</v>
      </c>
      <c r="H32" s="87">
        <v>3.2571428571428576</v>
      </c>
      <c r="I32" s="56"/>
    </row>
    <row r="33" spans="1:9" x14ac:dyDescent="0.25">
      <c r="A33" s="161"/>
      <c r="B33" s="85" t="s">
        <v>94</v>
      </c>
      <c r="C33" s="86">
        <v>27</v>
      </c>
      <c r="D33" s="86">
        <v>24</v>
      </c>
      <c r="E33" s="88">
        <v>0.88888888888888884</v>
      </c>
      <c r="F33" s="86">
        <v>23</v>
      </c>
      <c r="G33" s="88">
        <v>0.85185185185185186</v>
      </c>
      <c r="H33" s="87">
        <v>3.5416666666666665</v>
      </c>
      <c r="I33" s="56"/>
    </row>
    <row r="34" spans="1:9" x14ac:dyDescent="0.25">
      <c r="A34" s="161"/>
      <c r="B34" s="85" t="s">
        <v>95</v>
      </c>
      <c r="C34" s="118">
        <v>16</v>
      </c>
      <c r="D34" s="118">
        <v>13</v>
      </c>
      <c r="E34" s="119">
        <v>0.8125</v>
      </c>
      <c r="F34" s="118">
        <v>10</v>
      </c>
      <c r="G34" s="119">
        <v>0.625</v>
      </c>
      <c r="H34" s="121">
        <v>3</v>
      </c>
      <c r="I34" s="56"/>
    </row>
    <row r="35" spans="1:9" x14ac:dyDescent="0.25">
      <c r="A35" s="162"/>
      <c r="B35" s="93" t="s">
        <v>27</v>
      </c>
      <c r="C35" s="105">
        <f>IFERROR(SUM(C30:C34), "--")</f>
        <v>126</v>
      </c>
      <c r="D35" s="105">
        <f>IFERROR(SUM(D30:D34), "--")</f>
        <v>116</v>
      </c>
      <c r="E35" s="107">
        <f>IFERROR(D35/C35, "--" )</f>
        <v>0.92063492063492058</v>
      </c>
      <c r="F35" s="105">
        <f>IFERROR(SUM(F30:F34), "--")</f>
        <v>109</v>
      </c>
      <c r="G35" s="107">
        <f>IFERROR(F35/C35, "--" )</f>
        <v>0.86507936507936511</v>
      </c>
      <c r="H35" s="106" t="s">
        <v>29</v>
      </c>
      <c r="I35" s="56"/>
    </row>
    <row r="36" spans="1:9" ht="15" customHeight="1" x14ac:dyDescent="0.25">
      <c r="A36" s="166" t="s">
        <v>98</v>
      </c>
      <c r="B36" s="7" t="s">
        <v>91</v>
      </c>
      <c r="C36" s="116">
        <v>53</v>
      </c>
      <c r="D36" s="116">
        <v>49</v>
      </c>
      <c r="E36" s="117">
        <v>0.92452830188679247</v>
      </c>
      <c r="F36" s="116">
        <v>47</v>
      </c>
      <c r="G36" s="117">
        <v>0.8867924528301887</v>
      </c>
      <c r="H36" s="120">
        <v>3.1632653061224492</v>
      </c>
    </row>
    <row r="37" spans="1:9" x14ac:dyDescent="0.25">
      <c r="A37" s="167"/>
      <c r="B37" s="7" t="s">
        <v>92</v>
      </c>
      <c r="C37" s="116">
        <v>45</v>
      </c>
      <c r="D37" s="116">
        <v>44</v>
      </c>
      <c r="E37" s="117">
        <v>0.97777777777777775</v>
      </c>
      <c r="F37" s="116">
        <v>40</v>
      </c>
      <c r="G37" s="117">
        <v>0.88888888888888884</v>
      </c>
      <c r="H37" s="120">
        <v>3.1363636363636362</v>
      </c>
      <c r="I37" s="56"/>
    </row>
    <row r="38" spans="1:9" x14ac:dyDescent="0.25">
      <c r="A38" s="167"/>
      <c r="B38" s="7" t="s">
        <v>93</v>
      </c>
      <c r="C38" s="116">
        <v>37</v>
      </c>
      <c r="D38" s="116">
        <v>30</v>
      </c>
      <c r="E38" s="117">
        <v>0.81081081081081086</v>
      </c>
      <c r="F38" s="116">
        <v>27</v>
      </c>
      <c r="G38" s="117">
        <v>0.72972972972972971</v>
      </c>
      <c r="H38" s="120">
        <v>2.8</v>
      </c>
      <c r="I38" s="56"/>
    </row>
    <row r="39" spans="1:9" x14ac:dyDescent="0.25">
      <c r="A39" s="167"/>
      <c r="B39" s="7" t="s">
        <v>94</v>
      </c>
      <c r="C39" s="116">
        <v>44</v>
      </c>
      <c r="D39" s="116">
        <v>37</v>
      </c>
      <c r="E39" s="117">
        <v>0.84090909090909094</v>
      </c>
      <c r="F39" s="116">
        <v>36</v>
      </c>
      <c r="G39" s="117">
        <v>0.81818181818181823</v>
      </c>
      <c r="H39" s="120">
        <v>3.2972972972972974</v>
      </c>
      <c r="I39" s="56"/>
    </row>
    <row r="40" spans="1:9" x14ac:dyDescent="0.25">
      <c r="A40" s="167"/>
      <c r="B40" s="7" t="s">
        <v>95</v>
      </c>
      <c r="C40" s="4" t="s">
        <v>29</v>
      </c>
      <c r="D40" s="4" t="s">
        <v>29</v>
      </c>
      <c r="E40" s="5" t="s">
        <v>29</v>
      </c>
      <c r="F40" s="4" t="s">
        <v>29</v>
      </c>
      <c r="G40" s="5" t="s">
        <v>29</v>
      </c>
      <c r="H40" s="6" t="s">
        <v>29</v>
      </c>
      <c r="I40" s="56"/>
    </row>
    <row r="41" spans="1:9" x14ac:dyDescent="0.25">
      <c r="A41" s="168"/>
      <c r="B41" s="52" t="s">
        <v>27</v>
      </c>
      <c r="C41" s="17">
        <f>IFERROR(SUM(C36:C40), "--")</f>
        <v>179</v>
      </c>
      <c r="D41" s="17">
        <f>IFERROR(SUM(D36:D40), "--")</f>
        <v>160</v>
      </c>
      <c r="E41" s="100">
        <f>IFERROR(D41/C41, "--" )</f>
        <v>0.8938547486033519</v>
      </c>
      <c r="F41" s="17">
        <f>IFERROR(SUM(F36:F40), "--")</f>
        <v>150</v>
      </c>
      <c r="G41" s="100">
        <f>IFERROR(F41/C41, "--" )</f>
        <v>0.83798882681564246</v>
      </c>
      <c r="H41" s="101" t="s">
        <v>29</v>
      </c>
      <c r="I41" s="56"/>
    </row>
    <row r="42" spans="1:9" ht="15" customHeight="1" x14ac:dyDescent="0.25">
      <c r="A42" s="160" t="s">
        <v>112</v>
      </c>
      <c r="B42" s="85" t="s">
        <v>91</v>
      </c>
      <c r="C42" s="86" t="s">
        <v>29</v>
      </c>
      <c r="D42" s="86" t="s">
        <v>29</v>
      </c>
      <c r="E42" s="88" t="s">
        <v>29</v>
      </c>
      <c r="F42" s="86" t="s">
        <v>29</v>
      </c>
      <c r="G42" s="88" t="s">
        <v>29</v>
      </c>
      <c r="H42" s="87" t="s">
        <v>29</v>
      </c>
      <c r="I42" s="56"/>
    </row>
    <row r="43" spans="1:9" x14ac:dyDescent="0.25">
      <c r="A43" s="161"/>
      <c r="B43" s="85" t="s">
        <v>92</v>
      </c>
      <c r="C43" s="86" t="s">
        <v>29</v>
      </c>
      <c r="D43" s="86" t="s">
        <v>29</v>
      </c>
      <c r="E43" s="88" t="s">
        <v>29</v>
      </c>
      <c r="F43" s="86" t="s">
        <v>29</v>
      </c>
      <c r="G43" s="88" t="s">
        <v>29</v>
      </c>
      <c r="H43" s="87" t="s">
        <v>29</v>
      </c>
      <c r="I43" s="56"/>
    </row>
    <row r="44" spans="1:9" x14ac:dyDescent="0.25">
      <c r="A44" s="161"/>
      <c r="B44" s="85" t="s">
        <v>93</v>
      </c>
      <c r="C44" s="86" t="s">
        <v>29</v>
      </c>
      <c r="D44" s="86" t="s">
        <v>29</v>
      </c>
      <c r="E44" s="88" t="s">
        <v>29</v>
      </c>
      <c r="F44" s="86" t="s">
        <v>29</v>
      </c>
      <c r="G44" s="88" t="s">
        <v>29</v>
      </c>
      <c r="H44" s="87" t="s">
        <v>29</v>
      </c>
      <c r="I44" s="56"/>
    </row>
    <row r="45" spans="1:9" x14ac:dyDescent="0.25">
      <c r="A45" s="161"/>
      <c r="B45" s="85" t="s">
        <v>94</v>
      </c>
      <c r="C45" s="86" t="s">
        <v>29</v>
      </c>
      <c r="D45" s="86" t="s">
        <v>29</v>
      </c>
      <c r="E45" s="88" t="s">
        <v>29</v>
      </c>
      <c r="F45" s="86" t="s">
        <v>29</v>
      </c>
      <c r="G45" s="88" t="s">
        <v>29</v>
      </c>
      <c r="H45" s="87" t="s">
        <v>29</v>
      </c>
      <c r="I45" s="56"/>
    </row>
    <row r="46" spans="1:9" x14ac:dyDescent="0.25">
      <c r="A46" s="161"/>
      <c r="B46" s="85" t="s">
        <v>95</v>
      </c>
      <c r="C46" s="118">
        <v>8</v>
      </c>
      <c r="D46" s="118">
        <v>7</v>
      </c>
      <c r="E46" s="119">
        <v>0.875</v>
      </c>
      <c r="F46" s="118">
        <v>7</v>
      </c>
      <c r="G46" s="119">
        <v>0.875</v>
      </c>
      <c r="H46" s="121">
        <v>3.7142857142857144</v>
      </c>
      <c r="I46" s="56"/>
    </row>
    <row r="47" spans="1:9" x14ac:dyDescent="0.25">
      <c r="A47" s="162"/>
      <c r="B47" s="93" t="s">
        <v>27</v>
      </c>
      <c r="C47" s="105">
        <f>IFERROR(SUM(C42:C46), "--")</f>
        <v>8</v>
      </c>
      <c r="D47" s="105">
        <f>IFERROR(SUM(D42:D46), "--")</f>
        <v>7</v>
      </c>
      <c r="E47" s="107">
        <f>IFERROR(D47/C47, "--" )</f>
        <v>0.875</v>
      </c>
      <c r="F47" s="105">
        <f>IFERROR(SUM(F42:F46), "--")</f>
        <v>7</v>
      </c>
      <c r="G47" s="107">
        <f>IFERROR(F47/C47, "--" )</f>
        <v>0.875</v>
      </c>
      <c r="H47" s="106" t="s">
        <v>29</v>
      </c>
      <c r="I47" s="56"/>
    </row>
    <row r="48" spans="1:9" ht="15" customHeight="1" x14ac:dyDescent="0.25">
      <c r="A48" s="166" t="s">
        <v>113</v>
      </c>
      <c r="B48" s="7" t="s">
        <v>91</v>
      </c>
      <c r="C48" s="116">
        <v>34</v>
      </c>
      <c r="D48" s="116">
        <v>32</v>
      </c>
      <c r="E48" s="117">
        <v>0.94117647058823528</v>
      </c>
      <c r="F48" s="116">
        <v>32</v>
      </c>
      <c r="G48" s="117">
        <v>0.94117647058823528</v>
      </c>
      <c r="H48" s="120">
        <v>3.6875</v>
      </c>
    </row>
    <row r="49" spans="1:9" x14ac:dyDescent="0.25">
      <c r="A49" s="167"/>
      <c r="B49" s="7" t="s">
        <v>92</v>
      </c>
      <c r="C49" s="116">
        <v>25</v>
      </c>
      <c r="D49" s="116">
        <v>25</v>
      </c>
      <c r="E49" s="117">
        <v>1</v>
      </c>
      <c r="F49" s="116">
        <v>24</v>
      </c>
      <c r="G49" s="117">
        <v>0.96</v>
      </c>
      <c r="H49" s="120">
        <v>3.6759999999999997</v>
      </c>
      <c r="I49" s="56"/>
    </row>
    <row r="50" spans="1:9" x14ac:dyDescent="0.25">
      <c r="A50" s="167"/>
      <c r="B50" s="7" t="s">
        <v>93</v>
      </c>
      <c r="C50" s="116">
        <v>12</v>
      </c>
      <c r="D50" s="116">
        <v>12</v>
      </c>
      <c r="E50" s="117">
        <v>1</v>
      </c>
      <c r="F50" s="116">
        <v>12</v>
      </c>
      <c r="G50" s="117">
        <v>1</v>
      </c>
      <c r="H50" s="120">
        <v>3.9166666666666665</v>
      </c>
      <c r="I50" s="56"/>
    </row>
    <row r="51" spans="1:9" x14ac:dyDescent="0.25">
      <c r="A51" s="167"/>
      <c r="B51" s="7" t="s">
        <v>94</v>
      </c>
      <c r="C51" s="116">
        <v>34</v>
      </c>
      <c r="D51" s="116">
        <v>34</v>
      </c>
      <c r="E51" s="117">
        <v>1</v>
      </c>
      <c r="F51" s="116">
        <v>33</v>
      </c>
      <c r="G51" s="117">
        <v>0.97058823529411764</v>
      </c>
      <c r="H51" s="120">
        <v>3.7529411764705878</v>
      </c>
      <c r="I51" s="56"/>
    </row>
    <row r="52" spans="1:9" x14ac:dyDescent="0.25">
      <c r="A52" s="167"/>
      <c r="B52" s="7" t="s">
        <v>95</v>
      </c>
      <c r="C52" s="4">
        <v>19</v>
      </c>
      <c r="D52" s="4">
        <v>19</v>
      </c>
      <c r="E52" s="5">
        <v>1</v>
      </c>
      <c r="F52" s="4">
        <v>19</v>
      </c>
      <c r="G52" s="5">
        <v>1</v>
      </c>
      <c r="H52" s="6">
        <v>3.4631578947368422</v>
      </c>
      <c r="I52" s="56"/>
    </row>
    <row r="53" spans="1:9" x14ac:dyDescent="0.25">
      <c r="A53" s="168"/>
      <c r="B53" s="52" t="s">
        <v>27</v>
      </c>
      <c r="C53" s="17">
        <f>IFERROR(SUM(C48:C52), "--")</f>
        <v>124</v>
      </c>
      <c r="D53" s="17">
        <f>IFERROR(SUM(D48:D52), "--")</f>
        <v>122</v>
      </c>
      <c r="E53" s="100">
        <f>IFERROR(D53/C53, "--" )</f>
        <v>0.9838709677419355</v>
      </c>
      <c r="F53" s="17">
        <f>IFERROR(SUM(F48:F52), "--")</f>
        <v>120</v>
      </c>
      <c r="G53" s="100">
        <f>IFERROR(F53/C53, "--" )</f>
        <v>0.967741935483871</v>
      </c>
      <c r="H53" s="101" t="s">
        <v>29</v>
      </c>
      <c r="I53" s="56"/>
    </row>
    <row r="54" spans="1:9" ht="15" customHeight="1" x14ac:dyDescent="0.25">
      <c r="A54" s="160" t="s">
        <v>99</v>
      </c>
      <c r="B54" s="85" t="s">
        <v>91</v>
      </c>
      <c r="C54" s="86">
        <v>24</v>
      </c>
      <c r="D54" s="86">
        <v>23</v>
      </c>
      <c r="E54" s="88">
        <v>0.95833333333333337</v>
      </c>
      <c r="F54" s="86">
        <v>21</v>
      </c>
      <c r="G54" s="88">
        <v>0.875</v>
      </c>
      <c r="H54" s="87">
        <v>2.8695652173913042</v>
      </c>
    </row>
    <row r="55" spans="1:9" x14ac:dyDescent="0.25">
      <c r="A55" s="161"/>
      <c r="B55" s="85" t="s">
        <v>92</v>
      </c>
      <c r="C55" s="86">
        <v>25</v>
      </c>
      <c r="D55" s="86">
        <v>25</v>
      </c>
      <c r="E55" s="88">
        <v>1</v>
      </c>
      <c r="F55" s="86">
        <v>21</v>
      </c>
      <c r="G55" s="88">
        <v>0.84</v>
      </c>
      <c r="H55" s="87">
        <v>3.08</v>
      </c>
      <c r="I55" s="56"/>
    </row>
    <row r="56" spans="1:9" x14ac:dyDescent="0.25">
      <c r="A56" s="161"/>
      <c r="B56" s="85" t="s">
        <v>93</v>
      </c>
      <c r="C56" s="86">
        <v>19</v>
      </c>
      <c r="D56" s="86">
        <v>18</v>
      </c>
      <c r="E56" s="88">
        <v>0.94736842105263153</v>
      </c>
      <c r="F56" s="86">
        <v>14</v>
      </c>
      <c r="G56" s="88">
        <v>0.73684210526315785</v>
      </c>
      <c r="H56" s="87">
        <v>2.6666666666666665</v>
      </c>
      <c r="I56" s="56"/>
    </row>
    <row r="57" spans="1:9" x14ac:dyDescent="0.25">
      <c r="A57" s="161"/>
      <c r="B57" s="85" t="s">
        <v>94</v>
      </c>
      <c r="C57" s="86">
        <v>10</v>
      </c>
      <c r="D57" s="86">
        <v>10</v>
      </c>
      <c r="E57" s="88">
        <v>1</v>
      </c>
      <c r="F57" s="86">
        <v>10</v>
      </c>
      <c r="G57" s="88">
        <v>1</v>
      </c>
      <c r="H57" s="87">
        <v>3.6</v>
      </c>
      <c r="I57" s="56"/>
    </row>
    <row r="58" spans="1:9" x14ac:dyDescent="0.25">
      <c r="A58" s="161"/>
      <c r="B58" s="85" t="s">
        <v>95</v>
      </c>
      <c r="C58" s="118" t="s">
        <v>29</v>
      </c>
      <c r="D58" s="118" t="s">
        <v>29</v>
      </c>
      <c r="E58" s="119" t="s">
        <v>29</v>
      </c>
      <c r="F58" s="118" t="s">
        <v>29</v>
      </c>
      <c r="G58" s="119" t="s">
        <v>29</v>
      </c>
      <c r="H58" s="121" t="s">
        <v>29</v>
      </c>
      <c r="I58" s="56"/>
    </row>
    <row r="59" spans="1:9" x14ac:dyDescent="0.25">
      <c r="A59" s="162"/>
      <c r="B59" s="93" t="s">
        <v>27</v>
      </c>
      <c r="C59" s="105">
        <f>IFERROR(SUM(C54:C58), "--")</f>
        <v>78</v>
      </c>
      <c r="D59" s="105">
        <f>IFERROR(SUM(D54:D58), "--")</f>
        <v>76</v>
      </c>
      <c r="E59" s="107">
        <f>IFERROR(D59/C59, "--" )</f>
        <v>0.97435897435897434</v>
      </c>
      <c r="F59" s="105">
        <f>IFERROR(SUM(F54:F58), "--")</f>
        <v>66</v>
      </c>
      <c r="G59" s="107">
        <f>IFERROR(F59/C59, "--" )</f>
        <v>0.84615384615384615</v>
      </c>
      <c r="H59" s="106" t="s">
        <v>29</v>
      </c>
      <c r="I59" s="56"/>
    </row>
    <row r="60" spans="1:9" ht="15" customHeight="1" x14ac:dyDescent="0.25">
      <c r="A60" s="166" t="s">
        <v>100</v>
      </c>
      <c r="B60" s="7" t="s">
        <v>91</v>
      </c>
      <c r="C60" s="116">
        <v>15</v>
      </c>
      <c r="D60" s="116">
        <v>13</v>
      </c>
      <c r="E60" s="117">
        <v>0.8666666666666667</v>
      </c>
      <c r="F60" s="116">
        <v>12</v>
      </c>
      <c r="G60" s="117">
        <v>0.8</v>
      </c>
      <c r="H60" s="120">
        <v>3.1538461538461537</v>
      </c>
    </row>
    <row r="61" spans="1:9" x14ac:dyDescent="0.25">
      <c r="A61" s="167"/>
      <c r="B61" s="7" t="s">
        <v>92</v>
      </c>
      <c r="C61" s="116">
        <v>11</v>
      </c>
      <c r="D61" s="116">
        <v>8</v>
      </c>
      <c r="E61" s="117">
        <v>0.72727272727272729</v>
      </c>
      <c r="F61" s="116">
        <v>8</v>
      </c>
      <c r="G61" s="117">
        <v>0.72727272727272729</v>
      </c>
      <c r="H61" s="120">
        <v>3.25</v>
      </c>
    </row>
    <row r="62" spans="1:9" x14ac:dyDescent="0.25">
      <c r="A62" s="167"/>
      <c r="B62" s="7" t="s">
        <v>93</v>
      </c>
      <c r="C62" s="116">
        <v>16</v>
      </c>
      <c r="D62" s="116">
        <v>15</v>
      </c>
      <c r="E62" s="117">
        <v>0.9375</v>
      </c>
      <c r="F62" s="116">
        <v>13</v>
      </c>
      <c r="G62" s="117">
        <v>0.8125</v>
      </c>
      <c r="H62" s="120">
        <v>2.7333333333333334</v>
      </c>
    </row>
    <row r="63" spans="1:9" x14ac:dyDescent="0.25">
      <c r="A63" s="167"/>
      <c r="B63" s="7" t="s">
        <v>94</v>
      </c>
      <c r="C63" s="116">
        <v>12</v>
      </c>
      <c r="D63" s="116">
        <v>12</v>
      </c>
      <c r="E63" s="117">
        <v>1</v>
      </c>
      <c r="F63" s="116">
        <v>10</v>
      </c>
      <c r="G63" s="117">
        <v>0.83333333333333337</v>
      </c>
      <c r="H63" s="120">
        <v>2.9166666666666665</v>
      </c>
    </row>
    <row r="64" spans="1:9" x14ac:dyDescent="0.25">
      <c r="A64" s="167"/>
      <c r="B64" s="7" t="s">
        <v>95</v>
      </c>
      <c r="C64" s="4" t="s">
        <v>29</v>
      </c>
      <c r="D64" s="4" t="s">
        <v>29</v>
      </c>
      <c r="E64" s="5" t="s">
        <v>29</v>
      </c>
      <c r="F64" s="4" t="s">
        <v>29</v>
      </c>
      <c r="G64" s="5" t="s">
        <v>29</v>
      </c>
      <c r="H64" s="6" t="s">
        <v>29</v>
      </c>
    </row>
    <row r="65" spans="1:8" x14ac:dyDescent="0.25">
      <c r="A65" s="168"/>
      <c r="B65" s="52" t="s">
        <v>27</v>
      </c>
      <c r="C65" s="17">
        <f>IFERROR(SUM(C60:C64), "--")</f>
        <v>54</v>
      </c>
      <c r="D65" s="17">
        <f>IFERROR(SUM(D60:D64), "--")</f>
        <v>48</v>
      </c>
      <c r="E65" s="100">
        <f>IFERROR(D65/C65, "--" )</f>
        <v>0.88888888888888884</v>
      </c>
      <c r="F65" s="17">
        <f>IFERROR(SUM(F60:F64), "--")</f>
        <v>43</v>
      </c>
      <c r="G65" s="100">
        <f>IFERROR(F65/C65, "--" )</f>
        <v>0.79629629629629628</v>
      </c>
      <c r="H65" s="101" t="s">
        <v>29</v>
      </c>
    </row>
    <row r="66" spans="1:8" ht="15" customHeight="1" x14ac:dyDescent="0.25">
      <c r="A66" s="160" t="s">
        <v>114</v>
      </c>
      <c r="B66" s="85" t="s">
        <v>91</v>
      </c>
      <c r="C66" s="86">
        <v>92</v>
      </c>
      <c r="D66" s="86">
        <v>83</v>
      </c>
      <c r="E66" s="88">
        <v>0.90217391304347827</v>
      </c>
      <c r="F66" s="86">
        <v>72</v>
      </c>
      <c r="G66" s="88">
        <v>0.78260869565217395</v>
      </c>
      <c r="H66" s="87">
        <v>2.7349397590361444</v>
      </c>
    </row>
    <row r="67" spans="1:8" x14ac:dyDescent="0.25">
      <c r="A67" s="161"/>
      <c r="B67" s="85" t="s">
        <v>92</v>
      </c>
      <c r="C67" s="86">
        <v>57</v>
      </c>
      <c r="D67" s="86">
        <v>56</v>
      </c>
      <c r="E67" s="88">
        <v>0.98245614035087714</v>
      </c>
      <c r="F67" s="86">
        <v>48</v>
      </c>
      <c r="G67" s="88">
        <v>0.84210526315789469</v>
      </c>
      <c r="H67" s="87">
        <v>2.7142857142857144</v>
      </c>
    </row>
    <row r="68" spans="1:8" x14ac:dyDescent="0.25">
      <c r="A68" s="161"/>
      <c r="B68" s="85" t="s">
        <v>93</v>
      </c>
      <c r="C68" s="86">
        <v>62</v>
      </c>
      <c r="D68" s="86">
        <v>61</v>
      </c>
      <c r="E68" s="88">
        <v>0.9838709677419355</v>
      </c>
      <c r="F68" s="86">
        <v>53</v>
      </c>
      <c r="G68" s="88">
        <v>0.85483870967741937</v>
      </c>
      <c r="H68" s="87">
        <v>2.737704918032787</v>
      </c>
    </row>
    <row r="69" spans="1:8" x14ac:dyDescent="0.25">
      <c r="A69" s="161"/>
      <c r="B69" s="85" t="s">
        <v>94</v>
      </c>
      <c r="C69" s="86">
        <v>48</v>
      </c>
      <c r="D69" s="86">
        <v>46</v>
      </c>
      <c r="E69" s="88">
        <v>0.95833333333333337</v>
      </c>
      <c r="F69" s="86">
        <v>39</v>
      </c>
      <c r="G69" s="88">
        <v>0.8125</v>
      </c>
      <c r="H69" s="87">
        <v>2.5217391304347827</v>
      </c>
    </row>
    <row r="70" spans="1:8" x14ac:dyDescent="0.25">
      <c r="A70" s="161"/>
      <c r="B70" s="85" t="s">
        <v>95</v>
      </c>
      <c r="C70" s="118">
        <v>32</v>
      </c>
      <c r="D70" s="118">
        <v>29</v>
      </c>
      <c r="E70" s="119">
        <v>0.90625</v>
      </c>
      <c r="F70" s="118">
        <v>26</v>
      </c>
      <c r="G70" s="119">
        <v>0.8125</v>
      </c>
      <c r="H70" s="121">
        <v>2.8620689655172415</v>
      </c>
    </row>
    <row r="71" spans="1:8" x14ac:dyDescent="0.25">
      <c r="A71" s="162"/>
      <c r="B71" s="93" t="s">
        <v>27</v>
      </c>
      <c r="C71" s="105">
        <f>IFERROR(SUM(C66:C70), "--")</f>
        <v>291</v>
      </c>
      <c r="D71" s="105">
        <f>IFERROR(SUM(D66:D70), "--")</f>
        <v>275</v>
      </c>
      <c r="E71" s="107">
        <f>IFERROR(D71/C71, "--" )</f>
        <v>0.94501718213058417</v>
      </c>
      <c r="F71" s="105">
        <f>IFERROR(SUM(F66:F70), "--")</f>
        <v>238</v>
      </c>
      <c r="G71" s="107">
        <f>IFERROR(F71/C71, "--" )</f>
        <v>0.81786941580756012</v>
      </c>
      <c r="H71" s="106" t="s">
        <v>29</v>
      </c>
    </row>
    <row r="72" spans="1:8" ht="15" customHeight="1" x14ac:dyDescent="0.25">
      <c r="A72" s="166" t="s">
        <v>101</v>
      </c>
      <c r="B72" s="7" t="s">
        <v>91</v>
      </c>
      <c r="C72" s="116" t="s">
        <v>29</v>
      </c>
      <c r="D72" s="116" t="s">
        <v>29</v>
      </c>
      <c r="E72" s="117" t="s">
        <v>29</v>
      </c>
      <c r="F72" s="116" t="s">
        <v>29</v>
      </c>
      <c r="G72" s="117" t="s">
        <v>29</v>
      </c>
      <c r="H72" s="120" t="s">
        <v>29</v>
      </c>
    </row>
    <row r="73" spans="1:8" x14ac:dyDescent="0.25">
      <c r="A73" s="167"/>
      <c r="B73" s="7" t="s">
        <v>92</v>
      </c>
      <c r="C73" s="116">
        <v>11</v>
      </c>
      <c r="D73" s="116">
        <v>10</v>
      </c>
      <c r="E73" s="117">
        <v>0.90909090909090906</v>
      </c>
      <c r="F73" s="116">
        <v>8</v>
      </c>
      <c r="G73" s="117">
        <v>0.72727272727272729</v>
      </c>
      <c r="H73" s="120">
        <v>2.5700000000000003</v>
      </c>
    </row>
    <row r="74" spans="1:8" x14ac:dyDescent="0.25">
      <c r="A74" s="167"/>
      <c r="B74" s="7" t="s">
        <v>93</v>
      </c>
      <c r="C74" s="116">
        <v>19</v>
      </c>
      <c r="D74" s="116">
        <v>16</v>
      </c>
      <c r="E74" s="117">
        <v>0.84210526315789469</v>
      </c>
      <c r="F74" s="116">
        <v>15</v>
      </c>
      <c r="G74" s="117">
        <v>0.78947368421052633</v>
      </c>
      <c r="H74" s="120">
        <v>2.6999999999999997</v>
      </c>
    </row>
    <row r="75" spans="1:8" x14ac:dyDescent="0.25">
      <c r="A75" s="167"/>
      <c r="B75" s="7" t="s">
        <v>94</v>
      </c>
      <c r="C75" s="116">
        <v>14</v>
      </c>
      <c r="D75" s="116">
        <v>11</v>
      </c>
      <c r="E75" s="117">
        <v>0.7857142857142857</v>
      </c>
      <c r="F75" s="116">
        <v>11</v>
      </c>
      <c r="G75" s="117">
        <v>0.7857142857142857</v>
      </c>
      <c r="H75" s="120">
        <v>3.209090909090909</v>
      </c>
    </row>
    <row r="76" spans="1:8" x14ac:dyDescent="0.25">
      <c r="A76" s="167"/>
      <c r="B76" s="7" t="s">
        <v>95</v>
      </c>
      <c r="C76" s="4" t="s">
        <v>29</v>
      </c>
      <c r="D76" s="4" t="s">
        <v>29</v>
      </c>
      <c r="E76" s="5" t="s">
        <v>29</v>
      </c>
      <c r="F76" s="4" t="s">
        <v>29</v>
      </c>
      <c r="G76" s="5" t="s">
        <v>29</v>
      </c>
      <c r="H76" s="6" t="s">
        <v>29</v>
      </c>
    </row>
    <row r="77" spans="1:8" x14ac:dyDescent="0.25">
      <c r="A77" s="168"/>
      <c r="B77" s="52" t="s">
        <v>27</v>
      </c>
      <c r="C77" s="17">
        <f>IFERROR(SUM(C72:C76), "--")</f>
        <v>44</v>
      </c>
      <c r="D77" s="17">
        <f>IFERROR(SUM(D72:D76), "--")</f>
        <v>37</v>
      </c>
      <c r="E77" s="100">
        <f>IFERROR(D77/C77, "--" )</f>
        <v>0.84090909090909094</v>
      </c>
      <c r="F77" s="17">
        <f>IFERROR(SUM(F72:F76), "--")</f>
        <v>34</v>
      </c>
      <c r="G77" s="100">
        <f>IFERROR(F77/C77, "--" )</f>
        <v>0.77272727272727271</v>
      </c>
      <c r="H77" s="101" t="s">
        <v>29</v>
      </c>
    </row>
    <row r="78" spans="1:8" x14ac:dyDescent="0.25">
      <c r="A78" s="160" t="s">
        <v>115</v>
      </c>
      <c r="B78" s="85" t="s">
        <v>91</v>
      </c>
      <c r="C78" s="118" t="s">
        <v>29</v>
      </c>
      <c r="D78" s="118" t="s">
        <v>29</v>
      </c>
      <c r="E78" s="119" t="s">
        <v>29</v>
      </c>
      <c r="F78" s="118" t="s">
        <v>29</v>
      </c>
      <c r="G78" s="119" t="s">
        <v>29</v>
      </c>
      <c r="H78" s="121" t="s">
        <v>29</v>
      </c>
    </row>
    <row r="79" spans="1:8" x14ac:dyDescent="0.25">
      <c r="A79" s="161"/>
      <c r="B79" s="85" t="s">
        <v>92</v>
      </c>
      <c r="C79" s="118" t="s">
        <v>29</v>
      </c>
      <c r="D79" s="118" t="s">
        <v>29</v>
      </c>
      <c r="E79" s="119" t="s">
        <v>29</v>
      </c>
      <c r="F79" s="118" t="s">
        <v>29</v>
      </c>
      <c r="G79" s="119" t="s">
        <v>29</v>
      </c>
      <c r="H79" s="121" t="s">
        <v>29</v>
      </c>
    </row>
    <row r="80" spans="1:8" x14ac:dyDescent="0.25">
      <c r="A80" s="161"/>
      <c r="B80" s="85" t="s">
        <v>93</v>
      </c>
      <c r="C80" s="118" t="s">
        <v>29</v>
      </c>
      <c r="D80" s="118" t="s">
        <v>29</v>
      </c>
      <c r="E80" s="119" t="s">
        <v>29</v>
      </c>
      <c r="F80" s="118" t="s">
        <v>29</v>
      </c>
      <c r="G80" s="119" t="s">
        <v>29</v>
      </c>
      <c r="H80" s="121" t="s">
        <v>29</v>
      </c>
    </row>
    <row r="81" spans="1:8" x14ac:dyDescent="0.25">
      <c r="A81" s="161"/>
      <c r="B81" s="85" t="s">
        <v>94</v>
      </c>
      <c r="C81" s="118" t="s">
        <v>29</v>
      </c>
      <c r="D81" s="118" t="s">
        <v>29</v>
      </c>
      <c r="E81" s="119" t="s">
        <v>29</v>
      </c>
      <c r="F81" s="118" t="s">
        <v>29</v>
      </c>
      <c r="G81" s="119" t="s">
        <v>29</v>
      </c>
      <c r="H81" s="121" t="s">
        <v>29</v>
      </c>
    </row>
    <row r="82" spans="1:8" x14ac:dyDescent="0.25">
      <c r="A82" s="161"/>
      <c r="B82" s="85" t="s">
        <v>95</v>
      </c>
      <c r="C82" s="86">
        <v>15</v>
      </c>
      <c r="D82" s="86">
        <v>13</v>
      </c>
      <c r="E82" s="88">
        <v>0.8666666666666667</v>
      </c>
      <c r="F82" s="86">
        <v>10</v>
      </c>
      <c r="G82" s="88">
        <v>0.66666666666666663</v>
      </c>
      <c r="H82" s="87">
        <v>2.2307692307692308</v>
      </c>
    </row>
    <row r="83" spans="1:8" x14ac:dyDescent="0.25">
      <c r="A83" s="162"/>
      <c r="B83" s="93" t="s">
        <v>27</v>
      </c>
      <c r="C83" s="105">
        <f>IFERROR(SUM(C78:C82), "--")</f>
        <v>15</v>
      </c>
      <c r="D83" s="105">
        <f>IFERROR(SUM(D78:D82), "--")</f>
        <v>13</v>
      </c>
      <c r="E83" s="107">
        <f>IFERROR(D83/C83, "--" )</f>
        <v>0.8666666666666667</v>
      </c>
      <c r="F83" s="105">
        <f>IFERROR(SUM(F78:F82), "--")</f>
        <v>10</v>
      </c>
      <c r="G83" s="107">
        <f>IFERROR(F83/C83, "--" )</f>
        <v>0.66666666666666663</v>
      </c>
      <c r="H83" s="106" t="s">
        <v>29</v>
      </c>
    </row>
    <row r="84" spans="1:8" x14ac:dyDescent="0.25">
      <c r="A84" s="166" t="s">
        <v>116</v>
      </c>
      <c r="B84" s="7" t="s">
        <v>91</v>
      </c>
      <c r="C84" s="116" t="s">
        <v>29</v>
      </c>
      <c r="D84" s="116" t="s">
        <v>29</v>
      </c>
      <c r="E84" s="117" t="s">
        <v>29</v>
      </c>
      <c r="F84" s="116" t="s">
        <v>29</v>
      </c>
      <c r="G84" s="117" t="s">
        <v>29</v>
      </c>
      <c r="H84" s="120" t="s">
        <v>29</v>
      </c>
    </row>
    <row r="85" spans="1:8" x14ac:dyDescent="0.25">
      <c r="A85" s="167"/>
      <c r="B85" s="7" t="s">
        <v>92</v>
      </c>
      <c r="C85" s="116" t="s">
        <v>29</v>
      </c>
      <c r="D85" s="116" t="s">
        <v>29</v>
      </c>
      <c r="E85" s="117" t="s">
        <v>29</v>
      </c>
      <c r="F85" s="116" t="s">
        <v>29</v>
      </c>
      <c r="G85" s="117" t="s">
        <v>29</v>
      </c>
      <c r="H85" s="120" t="s">
        <v>29</v>
      </c>
    </row>
    <row r="86" spans="1:8" x14ac:dyDescent="0.25">
      <c r="A86" s="167"/>
      <c r="B86" s="7" t="s">
        <v>93</v>
      </c>
      <c r="C86" s="116" t="s">
        <v>29</v>
      </c>
      <c r="D86" s="116" t="s">
        <v>29</v>
      </c>
      <c r="E86" s="117" t="s">
        <v>29</v>
      </c>
      <c r="F86" s="116" t="s">
        <v>29</v>
      </c>
      <c r="G86" s="117" t="s">
        <v>29</v>
      </c>
      <c r="H86" s="120" t="s">
        <v>29</v>
      </c>
    </row>
    <row r="87" spans="1:8" x14ac:dyDescent="0.25">
      <c r="A87" s="167"/>
      <c r="B87" s="7" t="s">
        <v>94</v>
      </c>
      <c r="C87" s="126" t="s">
        <v>29</v>
      </c>
      <c r="D87" s="126" t="s">
        <v>29</v>
      </c>
      <c r="E87" s="127" t="s">
        <v>29</v>
      </c>
      <c r="F87" s="126" t="s">
        <v>29</v>
      </c>
      <c r="G87" s="127" t="s">
        <v>29</v>
      </c>
      <c r="H87" s="126" t="s">
        <v>29</v>
      </c>
    </row>
    <row r="88" spans="1:8" x14ac:dyDescent="0.25">
      <c r="A88" s="167"/>
      <c r="B88" s="7" t="s">
        <v>95</v>
      </c>
      <c r="C88" s="4">
        <v>21</v>
      </c>
      <c r="D88" s="4">
        <v>21</v>
      </c>
      <c r="E88" s="5">
        <v>1</v>
      </c>
      <c r="F88" s="4">
        <v>20</v>
      </c>
      <c r="G88" s="5">
        <v>0.95238095238095233</v>
      </c>
      <c r="H88" s="6">
        <v>3.4285714285714284</v>
      </c>
    </row>
    <row r="89" spans="1:8" x14ac:dyDescent="0.25">
      <c r="A89" s="168"/>
      <c r="B89" s="52" t="s">
        <v>27</v>
      </c>
      <c r="C89" s="17">
        <f>IFERROR(SUM(C84:C88), "--")</f>
        <v>21</v>
      </c>
      <c r="D89" s="17">
        <f>IFERROR(SUM(D84:D88), "--")</f>
        <v>21</v>
      </c>
      <c r="E89" s="100">
        <f>IFERROR(D89/C89, "--" )</f>
        <v>1</v>
      </c>
      <c r="F89" s="17">
        <f>IFERROR(SUM(F84:F88), "--")</f>
        <v>20</v>
      </c>
      <c r="G89" s="100">
        <f>IFERROR(F89/C89, "--" )</f>
        <v>0.95238095238095233</v>
      </c>
      <c r="H89" s="101" t="s">
        <v>29</v>
      </c>
    </row>
    <row r="90" spans="1:8" x14ac:dyDescent="0.25">
      <c r="A90" s="160" t="s">
        <v>117</v>
      </c>
      <c r="B90" s="85" t="s">
        <v>91</v>
      </c>
      <c r="C90" s="118" t="s">
        <v>29</v>
      </c>
      <c r="D90" s="118" t="s">
        <v>29</v>
      </c>
      <c r="E90" s="119" t="s">
        <v>29</v>
      </c>
      <c r="F90" s="118" t="s">
        <v>29</v>
      </c>
      <c r="G90" s="119" t="s">
        <v>29</v>
      </c>
      <c r="H90" s="121" t="s">
        <v>29</v>
      </c>
    </row>
    <row r="91" spans="1:8" x14ac:dyDescent="0.25">
      <c r="A91" s="161"/>
      <c r="B91" s="85" t="s">
        <v>92</v>
      </c>
      <c r="C91" s="118" t="s">
        <v>29</v>
      </c>
      <c r="D91" s="118" t="s">
        <v>29</v>
      </c>
      <c r="E91" s="119" t="s">
        <v>29</v>
      </c>
      <c r="F91" s="118" t="s">
        <v>29</v>
      </c>
      <c r="G91" s="119" t="s">
        <v>29</v>
      </c>
      <c r="H91" s="121" t="s">
        <v>29</v>
      </c>
    </row>
    <row r="92" spans="1:8" x14ac:dyDescent="0.25">
      <c r="A92" s="161"/>
      <c r="B92" s="85" t="s">
        <v>93</v>
      </c>
      <c r="C92" s="118" t="s">
        <v>29</v>
      </c>
      <c r="D92" s="118" t="s">
        <v>29</v>
      </c>
      <c r="E92" s="119" t="s">
        <v>29</v>
      </c>
      <c r="F92" s="118" t="s">
        <v>29</v>
      </c>
      <c r="G92" s="119" t="s">
        <v>29</v>
      </c>
      <c r="H92" s="121" t="s">
        <v>29</v>
      </c>
    </row>
    <row r="93" spans="1:8" x14ac:dyDescent="0.25">
      <c r="A93" s="161"/>
      <c r="B93" s="85" t="s">
        <v>94</v>
      </c>
      <c r="C93" s="118" t="s">
        <v>29</v>
      </c>
      <c r="D93" s="118" t="s">
        <v>29</v>
      </c>
      <c r="E93" s="119" t="s">
        <v>29</v>
      </c>
      <c r="F93" s="118" t="s">
        <v>29</v>
      </c>
      <c r="G93" s="119" t="s">
        <v>29</v>
      </c>
      <c r="H93" s="121" t="s">
        <v>29</v>
      </c>
    </row>
    <row r="94" spans="1:8" x14ac:dyDescent="0.25">
      <c r="A94" s="161"/>
      <c r="B94" s="85" t="s">
        <v>95</v>
      </c>
      <c r="C94" s="86">
        <v>14</v>
      </c>
      <c r="D94" s="86">
        <v>14</v>
      </c>
      <c r="E94" s="88">
        <v>1</v>
      </c>
      <c r="F94" s="86">
        <v>14</v>
      </c>
      <c r="G94" s="88">
        <v>1</v>
      </c>
      <c r="H94" s="87">
        <v>3</v>
      </c>
    </row>
    <row r="95" spans="1:8" x14ac:dyDescent="0.25">
      <c r="A95" s="162"/>
      <c r="B95" s="93" t="s">
        <v>27</v>
      </c>
      <c r="C95" s="105">
        <f>IFERROR(SUM(C90:C94), "--")</f>
        <v>14</v>
      </c>
      <c r="D95" s="105">
        <f>IFERROR(SUM(D90:D94), "--")</f>
        <v>14</v>
      </c>
      <c r="E95" s="107">
        <f>IFERROR(D95/C95, "--" )</f>
        <v>1</v>
      </c>
      <c r="F95" s="105">
        <f>IFERROR(SUM(F90:F94), "--")</f>
        <v>14</v>
      </c>
      <c r="G95" s="107">
        <f>IFERROR(F95/C95, "--" )</f>
        <v>1</v>
      </c>
      <c r="H95" s="106" t="s">
        <v>29</v>
      </c>
    </row>
    <row r="96" spans="1:8" x14ac:dyDescent="0.25">
      <c r="A96" s="166" t="s">
        <v>118</v>
      </c>
      <c r="B96" s="7" t="s">
        <v>91</v>
      </c>
      <c r="C96" s="116" t="s">
        <v>29</v>
      </c>
      <c r="D96" s="116" t="s">
        <v>29</v>
      </c>
      <c r="E96" s="117" t="s">
        <v>29</v>
      </c>
      <c r="F96" s="116" t="s">
        <v>29</v>
      </c>
      <c r="G96" s="117" t="s">
        <v>29</v>
      </c>
      <c r="H96" s="120" t="s">
        <v>29</v>
      </c>
    </row>
    <row r="97" spans="1:8" x14ac:dyDescent="0.25">
      <c r="A97" s="167"/>
      <c r="B97" s="7" t="s">
        <v>92</v>
      </c>
      <c r="C97" s="116" t="s">
        <v>29</v>
      </c>
      <c r="D97" s="116" t="s">
        <v>29</v>
      </c>
      <c r="E97" s="117" t="s">
        <v>29</v>
      </c>
      <c r="F97" s="116" t="s">
        <v>29</v>
      </c>
      <c r="G97" s="117" t="s">
        <v>29</v>
      </c>
      <c r="H97" s="120" t="s">
        <v>29</v>
      </c>
    </row>
    <row r="98" spans="1:8" x14ac:dyDescent="0.25">
      <c r="A98" s="167"/>
      <c r="B98" s="7" t="s">
        <v>93</v>
      </c>
      <c r="C98" s="116" t="s">
        <v>29</v>
      </c>
      <c r="D98" s="116" t="s">
        <v>29</v>
      </c>
      <c r="E98" s="117" t="s">
        <v>29</v>
      </c>
      <c r="F98" s="116" t="s">
        <v>29</v>
      </c>
      <c r="G98" s="117" t="s">
        <v>29</v>
      </c>
      <c r="H98" s="120" t="s">
        <v>29</v>
      </c>
    </row>
    <row r="99" spans="1:8" x14ac:dyDescent="0.25">
      <c r="A99" s="167"/>
      <c r="B99" s="7" t="s">
        <v>94</v>
      </c>
      <c r="C99" s="116" t="s">
        <v>29</v>
      </c>
      <c r="D99" s="116" t="s">
        <v>29</v>
      </c>
      <c r="E99" s="117" t="s">
        <v>29</v>
      </c>
      <c r="F99" s="116" t="s">
        <v>29</v>
      </c>
      <c r="G99" s="117" t="s">
        <v>29</v>
      </c>
      <c r="H99" s="120" t="s">
        <v>29</v>
      </c>
    </row>
    <row r="100" spans="1:8" x14ac:dyDescent="0.25">
      <c r="A100" s="167"/>
      <c r="B100" s="7" t="s">
        <v>95</v>
      </c>
      <c r="C100" s="4">
        <v>4</v>
      </c>
      <c r="D100" s="4">
        <v>4</v>
      </c>
      <c r="E100" s="5">
        <v>1</v>
      </c>
      <c r="F100" s="4">
        <v>4</v>
      </c>
      <c r="G100" s="5">
        <v>1</v>
      </c>
      <c r="H100" s="6">
        <v>4</v>
      </c>
    </row>
    <row r="101" spans="1:8" x14ac:dyDescent="0.25">
      <c r="A101" s="168"/>
      <c r="B101" s="52" t="s">
        <v>27</v>
      </c>
      <c r="C101" s="17">
        <f>IFERROR(SUM(C96:C100), "--")</f>
        <v>4</v>
      </c>
      <c r="D101" s="17">
        <f>IFERROR(SUM(D96:D100), "--")</f>
        <v>4</v>
      </c>
      <c r="E101" s="100">
        <f>IFERROR(D101/C101, "--" )</f>
        <v>1</v>
      </c>
      <c r="F101" s="17">
        <f>IFERROR(SUM(F96:F100), "--")</f>
        <v>4</v>
      </c>
      <c r="G101" s="100">
        <f>IFERROR(F101/C101, "--" )</f>
        <v>1</v>
      </c>
      <c r="H101" s="101" t="s">
        <v>29</v>
      </c>
    </row>
    <row r="102" spans="1:8" ht="15" customHeight="1" x14ac:dyDescent="0.25">
      <c r="A102" s="160" t="s">
        <v>102</v>
      </c>
      <c r="B102" s="85" t="s">
        <v>91</v>
      </c>
      <c r="C102" s="86">
        <v>14</v>
      </c>
      <c r="D102" s="86">
        <v>11</v>
      </c>
      <c r="E102" s="88">
        <v>0.7857142857142857</v>
      </c>
      <c r="F102" s="86">
        <v>10</v>
      </c>
      <c r="G102" s="88">
        <v>0.7142857142857143</v>
      </c>
      <c r="H102" s="87">
        <v>2.9909090909090907</v>
      </c>
    </row>
    <row r="103" spans="1:8" x14ac:dyDescent="0.25">
      <c r="A103" s="161"/>
      <c r="B103" s="85" t="s">
        <v>92</v>
      </c>
      <c r="C103" s="86">
        <v>9</v>
      </c>
      <c r="D103" s="86">
        <v>9</v>
      </c>
      <c r="E103" s="88">
        <v>1</v>
      </c>
      <c r="F103" s="86">
        <v>8</v>
      </c>
      <c r="G103" s="88">
        <v>0.88888888888888884</v>
      </c>
      <c r="H103" s="87">
        <v>2.9666666666666668</v>
      </c>
    </row>
    <row r="104" spans="1:8" x14ac:dyDescent="0.25">
      <c r="A104" s="161"/>
      <c r="B104" s="85" t="s">
        <v>93</v>
      </c>
      <c r="C104" s="86">
        <v>8</v>
      </c>
      <c r="D104" s="86">
        <v>7</v>
      </c>
      <c r="E104" s="88">
        <v>0.875</v>
      </c>
      <c r="F104" s="86">
        <v>7</v>
      </c>
      <c r="G104" s="88">
        <v>0.875</v>
      </c>
      <c r="H104" s="87">
        <v>3.0999999999999996</v>
      </c>
    </row>
    <row r="105" spans="1:8" x14ac:dyDescent="0.25">
      <c r="A105" s="161"/>
      <c r="B105" s="85" t="s">
        <v>94</v>
      </c>
      <c r="C105" s="86" t="s">
        <v>29</v>
      </c>
      <c r="D105" s="86" t="s">
        <v>29</v>
      </c>
      <c r="E105" s="88" t="s">
        <v>29</v>
      </c>
      <c r="F105" s="86" t="s">
        <v>29</v>
      </c>
      <c r="G105" s="88" t="s">
        <v>29</v>
      </c>
      <c r="H105" s="87" t="s">
        <v>29</v>
      </c>
    </row>
    <row r="106" spans="1:8" x14ac:dyDescent="0.25">
      <c r="A106" s="161"/>
      <c r="B106" s="85" t="s">
        <v>95</v>
      </c>
      <c r="C106" s="118" t="s">
        <v>29</v>
      </c>
      <c r="D106" s="118" t="s">
        <v>29</v>
      </c>
      <c r="E106" s="119" t="s">
        <v>29</v>
      </c>
      <c r="F106" s="118" t="s">
        <v>29</v>
      </c>
      <c r="G106" s="119" t="s">
        <v>29</v>
      </c>
      <c r="H106" s="121" t="s">
        <v>29</v>
      </c>
    </row>
    <row r="107" spans="1:8" x14ac:dyDescent="0.25">
      <c r="A107" s="162"/>
      <c r="B107" s="93" t="s">
        <v>27</v>
      </c>
      <c r="C107" s="105">
        <f>IFERROR(SUM(C102:C106), "--")</f>
        <v>31</v>
      </c>
      <c r="D107" s="105">
        <f>IFERROR(SUM(D102:D106), "--")</f>
        <v>27</v>
      </c>
      <c r="E107" s="107">
        <f>IFERROR(D107/C107, "--" )</f>
        <v>0.87096774193548387</v>
      </c>
      <c r="F107" s="105">
        <f>IFERROR(SUM(F102:F106), "--")</f>
        <v>25</v>
      </c>
      <c r="G107" s="107">
        <f>IFERROR(F107/C107, "--" )</f>
        <v>0.80645161290322576</v>
      </c>
      <c r="H107" s="106" t="s">
        <v>29</v>
      </c>
    </row>
    <row r="108" spans="1:8" ht="15" customHeight="1" x14ac:dyDescent="0.25">
      <c r="A108" s="166" t="s">
        <v>119</v>
      </c>
      <c r="B108" s="7" t="s">
        <v>91</v>
      </c>
      <c r="C108" s="116">
        <v>49</v>
      </c>
      <c r="D108" s="116">
        <v>41</v>
      </c>
      <c r="E108" s="117">
        <v>0.83673469387755106</v>
      </c>
      <c r="F108" s="116">
        <v>41</v>
      </c>
      <c r="G108" s="117">
        <v>0.83673469387755106</v>
      </c>
      <c r="H108" s="120">
        <v>4</v>
      </c>
    </row>
    <row r="109" spans="1:8" x14ac:dyDescent="0.25">
      <c r="A109" s="167"/>
      <c r="B109" s="7" t="s">
        <v>92</v>
      </c>
      <c r="C109" s="116">
        <v>35</v>
      </c>
      <c r="D109" s="116">
        <v>32</v>
      </c>
      <c r="E109" s="117">
        <v>0.91428571428571426</v>
      </c>
      <c r="F109" s="116">
        <v>32</v>
      </c>
      <c r="G109" s="117">
        <v>0.91428571428571426</v>
      </c>
      <c r="H109" s="120">
        <v>4</v>
      </c>
    </row>
    <row r="110" spans="1:8" x14ac:dyDescent="0.25">
      <c r="A110" s="167"/>
      <c r="B110" s="7" t="s">
        <v>93</v>
      </c>
      <c r="C110" s="116">
        <v>29</v>
      </c>
      <c r="D110" s="116">
        <v>27</v>
      </c>
      <c r="E110" s="117">
        <v>0.93103448275862066</v>
      </c>
      <c r="F110" s="116">
        <v>27</v>
      </c>
      <c r="G110" s="117">
        <v>0.93103448275862066</v>
      </c>
      <c r="H110" s="120">
        <v>4</v>
      </c>
    </row>
    <row r="111" spans="1:8" x14ac:dyDescent="0.25">
      <c r="A111" s="167"/>
      <c r="B111" s="7" t="s">
        <v>94</v>
      </c>
      <c r="C111" s="116">
        <v>20</v>
      </c>
      <c r="D111" s="116">
        <v>20</v>
      </c>
      <c r="E111" s="117">
        <v>1</v>
      </c>
      <c r="F111" s="116">
        <v>20</v>
      </c>
      <c r="G111" s="117">
        <v>1</v>
      </c>
      <c r="H111" s="120">
        <v>4</v>
      </c>
    </row>
    <row r="112" spans="1:8" x14ac:dyDescent="0.25">
      <c r="A112" s="167"/>
      <c r="B112" s="7" t="s">
        <v>95</v>
      </c>
      <c r="C112" s="4">
        <v>26</v>
      </c>
      <c r="D112" s="4">
        <v>25</v>
      </c>
      <c r="E112" s="5">
        <v>0.96153846153846156</v>
      </c>
      <c r="F112" s="4">
        <v>22</v>
      </c>
      <c r="G112" s="5">
        <v>0.84615384615384615</v>
      </c>
      <c r="H112" s="6">
        <v>3.24</v>
      </c>
    </row>
    <row r="113" spans="1:8" x14ac:dyDescent="0.25">
      <c r="A113" s="168"/>
      <c r="B113" s="52" t="s">
        <v>27</v>
      </c>
      <c r="C113" s="17">
        <f>IFERROR(SUM(C108:C112), "--")</f>
        <v>159</v>
      </c>
      <c r="D113" s="17">
        <f>IFERROR(SUM(D108:D112), "--")</f>
        <v>145</v>
      </c>
      <c r="E113" s="100">
        <f>IFERROR(D113/C113, "--" )</f>
        <v>0.91194968553459121</v>
      </c>
      <c r="F113" s="17">
        <f>IFERROR(SUM(F108:F112), "--")</f>
        <v>142</v>
      </c>
      <c r="G113" s="100">
        <f>IFERROR(F113/C113, "--" )</f>
        <v>0.89308176100628933</v>
      </c>
      <c r="H113" s="101" t="s">
        <v>29</v>
      </c>
    </row>
    <row r="114" spans="1:8" ht="15" customHeight="1" x14ac:dyDescent="0.25">
      <c r="A114" s="160" t="s">
        <v>120</v>
      </c>
      <c r="B114" s="85" t="s">
        <v>91</v>
      </c>
      <c r="C114" s="86">
        <v>17</v>
      </c>
      <c r="D114" s="86">
        <v>17</v>
      </c>
      <c r="E114" s="88">
        <v>1</v>
      </c>
      <c r="F114" s="86">
        <v>16</v>
      </c>
      <c r="G114" s="88">
        <v>0.94117647058823528</v>
      </c>
      <c r="H114" s="87">
        <v>3.3470588235294119</v>
      </c>
    </row>
    <row r="115" spans="1:8" x14ac:dyDescent="0.25">
      <c r="A115" s="161"/>
      <c r="B115" s="85" t="s">
        <v>92</v>
      </c>
      <c r="C115" s="86">
        <v>21</v>
      </c>
      <c r="D115" s="86">
        <v>20</v>
      </c>
      <c r="E115" s="88">
        <v>0.95238095238095233</v>
      </c>
      <c r="F115" s="86">
        <v>20</v>
      </c>
      <c r="G115" s="88">
        <v>0.95238095238095233</v>
      </c>
      <c r="H115" s="87">
        <v>3.2</v>
      </c>
    </row>
    <row r="116" spans="1:8" x14ac:dyDescent="0.25">
      <c r="A116" s="161"/>
      <c r="B116" s="85" t="s">
        <v>93</v>
      </c>
      <c r="C116" s="86">
        <v>19</v>
      </c>
      <c r="D116" s="86">
        <v>15</v>
      </c>
      <c r="E116" s="88">
        <v>0.78947368421052633</v>
      </c>
      <c r="F116" s="86">
        <v>15</v>
      </c>
      <c r="G116" s="88">
        <v>0.78947368421052633</v>
      </c>
      <c r="H116" s="87">
        <v>3.6666666666666665</v>
      </c>
    </row>
    <row r="117" spans="1:8" x14ac:dyDescent="0.25">
      <c r="A117" s="161"/>
      <c r="B117" s="85" t="s">
        <v>94</v>
      </c>
      <c r="C117" s="86" t="s">
        <v>29</v>
      </c>
      <c r="D117" s="86" t="s">
        <v>29</v>
      </c>
      <c r="E117" s="88" t="s">
        <v>29</v>
      </c>
      <c r="F117" s="86" t="s">
        <v>29</v>
      </c>
      <c r="G117" s="88" t="s">
        <v>29</v>
      </c>
      <c r="H117" s="87" t="s">
        <v>29</v>
      </c>
    </row>
    <row r="118" spans="1:8" x14ac:dyDescent="0.25">
      <c r="A118" s="161"/>
      <c r="B118" s="85" t="s">
        <v>95</v>
      </c>
      <c r="C118" s="118">
        <v>12</v>
      </c>
      <c r="D118" s="118">
        <v>12</v>
      </c>
      <c r="E118" s="119">
        <v>1</v>
      </c>
      <c r="F118" s="118">
        <v>12</v>
      </c>
      <c r="G118" s="119">
        <v>1</v>
      </c>
      <c r="H118" s="121">
        <v>3.5</v>
      </c>
    </row>
    <row r="119" spans="1:8" x14ac:dyDescent="0.25">
      <c r="A119" s="162"/>
      <c r="B119" s="93" t="s">
        <v>27</v>
      </c>
      <c r="C119" s="105">
        <f>IFERROR(SUM(C114:C118), "--")</f>
        <v>69</v>
      </c>
      <c r="D119" s="105">
        <f>IFERROR(SUM(D114:D118), "--")</f>
        <v>64</v>
      </c>
      <c r="E119" s="107">
        <f>IFERROR(D119/C119, "--" )</f>
        <v>0.92753623188405798</v>
      </c>
      <c r="F119" s="105">
        <f>IFERROR(SUM(F114:F118), "--")</f>
        <v>63</v>
      </c>
      <c r="G119" s="107">
        <f>IFERROR(F119/C119, "--" )</f>
        <v>0.91304347826086951</v>
      </c>
      <c r="H119" s="106" t="s">
        <v>29</v>
      </c>
    </row>
    <row r="120" spans="1:8" ht="15" customHeight="1" x14ac:dyDescent="0.25">
      <c r="A120" s="166" t="s">
        <v>121</v>
      </c>
      <c r="B120" s="7" t="s">
        <v>91</v>
      </c>
      <c r="C120" s="116">
        <v>10</v>
      </c>
      <c r="D120" s="116">
        <v>7</v>
      </c>
      <c r="E120" s="117">
        <v>0.7</v>
      </c>
      <c r="F120" s="116">
        <v>7</v>
      </c>
      <c r="G120" s="117">
        <v>0.7</v>
      </c>
      <c r="H120" s="120">
        <v>3.6714285714285713</v>
      </c>
    </row>
    <row r="121" spans="1:8" x14ac:dyDescent="0.25">
      <c r="A121" s="167"/>
      <c r="B121" s="7" t="s">
        <v>92</v>
      </c>
      <c r="C121" s="116">
        <v>9</v>
      </c>
      <c r="D121" s="116">
        <v>6</v>
      </c>
      <c r="E121" s="117">
        <v>0.66666666666666663</v>
      </c>
      <c r="F121" s="116">
        <v>6</v>
      </c>
      <c r="G121" s="117">
        <v>0.66666666666666663</v>
      </c>
      <c r="H121" s="120">
        <v>4</v>
      </c>
    </row>
    <row r="122" spans="1:8" x14ac:dyDescent="0.25">
      <c r="A122" s="167"/>
      <c r="B122" s="7" t="s">
        <v>93</v>
      </c>
      <c r="C122" s="116">
        <v>4</v>
      </c>
      <c r="D122" s="116">
        <v>3</v>
      </c>
      <c r="E122" s="117">
        <v>0.75</v>
      </c>
      <c r="F122" s="116">
        <v>1</v>
      </c>
      <c r="G122" s="117">
        <v>0.25</v>
      </c>
      <c r="H122" s="120">
        <v>1.3333333333333333</v>
      </c>
    </row>
    <row r="123" spans="1:8" x14ac:dyDescent="0.25">
      <c r="A123" s="167"/>
      <c r="B123" s="7" t="s">
        <v>94</v>
      </c>
      <c r="C123" s="116">
        <v>3</v>
      </c>
      <c r="D123" s="116">
        <v>3</v>
      </c>
      <c r="E123" s="117">
        <v>1</v>
      </c>
      <c r="F123" s="116">
        <v>3</v>
      </c>
      <c r="G123" s="117">
        <v>1</v>
      </c>
      <c r="H123" s="120">
        <v>4</v>
      </c>
    </row>
    <row r="124" spans="1:8" x14ac:dyDescent="0.25">
      <c r="A124" s="167"/>
      <c r="B124" s="7" t="s">
        <v>95</v>
      </c>
      <c r="C124" s="4">
        <v>3</v>
      </c>
      <c r="D124" s="4">
        <v>1</v>
      </c>
      <c r="E124" s="5">
        <v>0.33333333333333331</v>
      </c>
      <c r="F124" s="4">
        <v>1</v>
      </c>
      <c r="G124" s="5">
        <v>0.33333333333333331</v>
      </c>
      <c r="H124" s="6">
        <v>3</v>
      </c>
    </row>
    <row r="125" spans="1:8" x14ac:dyDescent="0.25">
      <c r="A125" s="168"/>
      <c r="B125" s="52" t="s">
        <v>27</v>
      </c>
      <c r="C125" s="17">
        <f>IFERROR(SUM(C120:C124), "--")</f>
        <v>29</v>
      </c>
      <c r="D125" s="17">
        <f>IFERROR(SUM(D120:D124), "--")</f>
        <v>20</v>
      </c>
      <c r="E125" s="100">
        <f>IFERROR(D125/C125, "--" )</f>
        <v>0.68965517241379315</v>
      </c>
      <c r="F125" s="17">
        <f>IFERROR(SUM(F120:F124), "--")</f>
        <v>18</v>
      </c>
      <c r="G125" s="100">
        <f>IFERROR(F125/C125, "--" )</f>
        <v>0.62068965517241381</v>
      </c>
      <c r="H125" s="101" t="s">
        <v>29</v>
      </c>
    </row>
  </sheetData>
  <mergeCells count="21">
    <mergeCell ref="A120:A125"/>
    <mergeCell ref="A66:A71"/>
    <mergeCell ref="A72:A77"/>
    <mergeCell ref="A102:A107"/>
    <mergeCell ref="A108:A113"/>
    <mergeCell ref="A114:A119"/>
    <mergeCell ref="A78:A83"/>
    <mergeCell ref="A84:A89"/>
    <mergeCell ref="A90:A95"/>
    <mergeCell ref="A96:A101"/>
    <mergeCell ref="A54:A59"/>
    <mergeCell ref="A1:H2"/>
    <mergeCell ref="A4:A9"/>
    <mergeCell ref="A60:A65"/>
    <mergeCell ref="A18:A23"/>
    <mergeCell ref="A24:A29"/>
    <mergeCell ref="A30:A35"/>
    <mergeCell ref="A36:A41"/>
    <mergeCell ref="A48:A53"/>
    <mergeCell ref="A12:A17"/>
    <mergeCell ref="A42:A4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4" manualBreakCount="4">
    <brk id="29" max="7" man="1"/>
    <brk id="53" max="7" man="1"/>
    <brk id="77" max="7" man="1"/>
    <brk id="10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9" t="s">
        <v>105</v>
      </c>
      <c r="B1" s="170"/>
      <c r="C1" s="170"/>
      <c r="D1" s="170"/>
      <c r="E1" s="170"/>
      <c r="F1" s="170"/>
      <c r="G1" s="170"/>
      <c r="H1" s="170"/>
    </row>
    <row r="2" spans="1:8" ht="30" x14ac:dyDescent="0.25">
      <c r="A2" s="25" t="s">
        <v>43</v>
      </c>
      <c r="B2" s="2" t="s">
        <v>1</v>
      </c>
      <c r="C2" s="63" t="s">
        <v>46</v>
      </c>
      <c r="D2" s="63" t="s">
        <v>47</v>
      </c>
      <c r="E2" s="63" t="s">
        <v>44</v>
      </c>
      <c r="F2" s="63" t="s">
        <v>48</v>
      </c>
      <c r="G2" s="63" t="s">
        <v>0</v>
      </c>
      <c r="H2" s="63" t="s">
        <v>45</v>
      </c>
    </row>
    <row r="3" spans="1:8" x14ac:dyDescent="0.25">
      <c r="A3" s="175" t="s">
        <v>42</v>
      </c>
      <c r="B3" s="7" t="s">
        <v>91</v>
      </c>
      <c r="C3" s="26">
        <v>444</v>
      </c>
      <c r="D3" s="26">
        <v>401</v>
      </c>
      <c r="E3" s="27">
        <v>0.90315315315315314</v>
      </c>
      <c r="F3" s="26">
        <v>375</v>
      </c>
      <c r="G3" s="27">
        <v>0.84459459459459463</v>
      </c>
      <c r="H3" s="28">
        <v>3.2231920199501247</v>
      </c>
    </row>
    <row r="4" spans="1:8" x14ac:dyDescent="0.25">
      <c r="A4" s="176"/>
      <c r="B4" s="7" t="s">
        <v>92</v>
      </c>
      <c r="C4" s="26">
        <v>375</v>
      </c>
      <c r="D4" s="26">
        <v>349</v>
      </c>
      <c r="E4" s="27">
        <v>0.93066666666666664</v>
      </c>
      <c r="F4" s="26">
        <v>314</v>
      </c>
      <c r="G4" s="27">
        <v>0.83733333333333337</v>
      </c>
      <c r="H4" s="28">
        <v>3.0954154727793699</v>
      </c>
    </row>
    <row r="5" spans="1:8" x14ac:dyDescent="0.25">
      <c r="A5" s="176"/>
      <c r="B5" s="7" t="s">
        <v>93</v>
      </c>
      <c r="C5" s="26">
        <v>330</v>
      </c>
      <c r="D5" s="26">
        <v>304</v>
      </c>
      <c r="E5" s="27">
        <v>0.92121212121212126</v>
      </c>
      <c r="F5" s="26">
        <v>270</v>
      </c>
      <c r="G5" s="27">
        <v>0.81818181818181823</v>
      </c>
      <c r="H5" s="28">
        <v>2.9950657894736841</v>
      </c>
    </row>
    <row r="6" spans="1:8" x14ac:dyDescent="0.25">
      <c r="A6" s="176"/>
      <c r="B6" s="7" t="s">
        <v>94</v>
      </c>
      <c r="C6" s="26">
        <v>284</v>
      </c>
      <c r="D6" s="26">
        <v>259</v>
      </c>
      <c r="E6" s="27">
        <v>0.9119718309859155</v>
      </c>
      <c r="F6" s="26">
        <v>243</v>
      </c>
      <c r="G6" s="27">
        <v>0.85563380281690138</v>
      </c>
      <c r="H6" s="28">
        <v>3.2081081081081089</v>
      </c>
    </row>
    <row r="7" spans="1:8" x14ac:dyDescent="0.25">
      <c r="A7" s="176"/>
      <c r="B7" s="7" t="s">
        <v>95</v>
      </c>
      <c r="C7" s="29">
        <v>222</v>
      </c>
      <c r="D7" s="29">
        <v>206</v>
      </c>
      <c r="E7" s="30">
        <v>0.92792792792792789</v>
      </c>
      <c r="F7" s="29">
        <v>187</v>
      </c>
      <c r="G7" s="30">
        <v>0.84234234234234229</v>
      </c>
      <c r="H7" s="31">
        <v>3.1203883495145632</v>
      </c>
    </row>
    <row r="8" spans="1:8" s="70" customFormat="1" x14ac:dyDescent="0.25">
      <c r="A8" s="177"/>
      <c r="B8" s="52" t="s">
        <v>27</v>
      </c>
      <c r="C8" s="91">
        <f>IFERROR(SUM(C3:C7), "--")</f>
        <v>1655</v>
      </c>
      <c r="D8" s="91">
        <f>IFERROR(SUM(D3:D7), "--")</f>
        <v>1519</v>
      </c>
      <c r="E8" s="96">
        <f>IFERROR(D8/C8, "--")</f>
        <v>0.91782477341389723</v>
      </c>
      <c r="F8" s="91">
        <f>IFERROR(SUM(F3:F7), "--")</f>
        <v>1389</v>
      </c>
      <c r="G8" s="96">
        <f>IFERROR(F8/C8, "--")</f>
        <v>0.83927492447129914</v>
      </c>
      <c r="H8" s="92" t="s">
        <v>29</v>
      </c>
    </row>
    <row r="9" spans="1:8" x14ac:dyDescent="0.25">
      <c r="A9" s="172" t="s">
        <v>50</v>
      </c>
      <c r="B9" s="85" t="s">
        <v>91</v>
      </c>
      <c r="C9" s="37" t="s">
        <v>29</v>
      </c>
      <c r="D9" s="37" t="s">
        <v>29</v>
      </c>
      <c r="E9" s="90" t="s">
        <v>29</v>
      </c>
      <c r="F9" s="37" t="s">
        <v>29</v>
      </c>
      <c r="G9" s="90" t="s">
        <v>29</v>
      </c>
      <c r="H9" s="89" t="s">
        <v>29</v>
      </c>
    </row>
    <row r="10" spans="1:8" x14ac:dyDescent="0.25">
      <c r="A10" s="173"/>
      <c r="B10" s="85" t="s">
        <v>92</v>
      </c>
      <c r="C10" s="37" t="s">
        <v>29</v>
      </c>
      <c r="D10" s="37" t="s">
        <v>29</v>
      </c>
      <c r="E10" s="90" t="s">
        <v>29</v>
      </c>
      <c r="F10" s="37" t="s">
        <v>29</v>
      </c>
      <c r="G10" s="90" t="s">
        <v>29</v>
      </c>
      <c r="H10" s="89" t="s">
        <v>29</v>
      </c>
    </row>
    <row r="11" spans="1:8" x14ac:dyDescent="0.25">
      <c r="A11" s="173"/>
      <c r="B11" s="85" t="s">
        <v>93</v>
      </c>
      <c r="C11" s="37" t="s">
        <v>29</v>
      </c>
      <c r="D11" s="37" t="s">
        <v>29</v>
      </c>
      <c r="E11" s="90" t="s">
        <v>29</v>
      </c>
      <c r="F11" s="37" t="s">
        <v>29</v>
      </c>
      <c r="G11" s="90" t="s">
        <v>29</v>
      </c>
      <c r="H11" s="89" t="s">
        <v>29</v>
      </c>
    </row>
    <row r="12" spans="1:8" x14ac:dyDescent="0.25">
      <c r="A12" s="173"/>
      <c r="B12" s="85" t="s">
        <v>94</v>
      </c>
      <c r="C12" s="37" t="s">
        <v>29</v>
      </c>
      <c r="D12" s="37" t="s">
        <v>29</v>
      </c>
      <c r="E12" s="90" t="s">
        <v>29</v>
      </c>
      <c r="F12" s="37" t="s">
        <v>29</v>
      </c>
      <c r="G12" s="90" t="s">
        <v>29</v>
      </c>
      <c r="H12" s="89" t="s">
        <v>29</v>
      </c>
    </row>
    <row r="13" spans="1:8" x14ac:dyDescent="0.25">
      <c r="A13" s="173"/>
      <c r="B13" s="85" t="s">
        <v>95</v>
      </c>
      <c r="C13" s="37" t="s">
        <v>29</v>
      </c>
      <c r="D13" s="37" t="s">
        <v>29</v>
      </c>
      <c r="E13" s="90" t="s">
        <v>29</v>
      </c>
      <c r="F13" s="37" t="s">
        <v>29</v>
      </c>
      <c r="G13" s="90" t="s">
        <v>29</v>
      </c>
      <c r="H13" s="89" t="s">
        <v>29</v>
      </c>
    </row>
    <row r="14" spans="1:8" s="70" customFormat="1" x14ac:dyDescent="0.25">
      <c r="A14" s="174"/>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71" t="s">
        <v>49</v>
      </c>
      <c r="B15" s="7" t="s">
        <v>91</v>
      </c>
      <c r="C15" s="29" t="s">
        <v>29</v>
      </c>
      <c r="D15" s="29" t="s">
        <v>29</v>
      </c>
      <c r="E15" s="30" t="s">
        <v>29</v>
      </c>
      <c r="F15" s="29" t="s">
        <v>29</v>
      </c>
      <c r="G15" s="30" t="s">
        <v>29</v>
      </c>
      <c r="H15" s="31" t="s">
        <v>29</v>
      </c>
    </row>
    <row r="16" spans="1:8" x14ac:dyDescent="0.25">
      <c r="A16" s="171"/>
      <c r="B16" s="7" t="s">
        <v>92</v>
      </c>
      <c r="C16" s="29" t="s">
        <v>29</v>
      </c>
      <c r="D16" s="29" t="s">
        <v>29</v>
      </c>
      <c r="E16" s="30" t="s">
        <v>29</v>
      </c>
      <c r="F16" s="29" t="s">
        <v>29</v>
      </c>
      <c r="G16" s="30" t="s">
        <v>29</v>
      </c>
      <c r="H16" s="31" t="s">
        <v>29</v>
      </c>
    </row>
    <row r="17" spans="1:8" x14ac:dyDescent="0.25">
      <c r="A17" s="171"/>
      <c r="B17" s="7" t="s">
        <v>93</v>
      </c>
      <c r="C17" s="29" t="s">
        <v>29</v>
      </c>
      <c r="D17" s="29" t="s">
        <v>29</v>
      </c>
      <c r="E17" s="30" t="s">
        <v>29</v>
      </c>
      <c r="F17" s="29" t="s">
        <v>29</v>
      </c>
      <c r="G17" s="30" t="s">
        <v>29</v>
      </c>
      <c r="H17" s="31" t="s">
        <v>29</v>
      </c>
    </row>
    <row r="18" spans="1:8" x14ac:dyDescent="0.25">
      <c r="A18" s="171"/>
      <c r="B18" s="7" t="s">
        <v>94</v>
      </c>
      <c r="C18" s="29" t="s">
        <v>29</v>
      </c>
      <c r="D18" s="29" t="s">
        <v>29</v>
      </c>
      <c r="E18" s="30" t="s">
        <v>29</v>
      </c>
      <c r="F18" s="29" t="s">
        <v>29</v>
      </c>
      <c r="G18" s="30" t="s">
        <v>29</v>
      </c>
      <c r="H18" s="31" t="s">
        <v>29</v>
      </c>
    </row>
    <row r="19" spans="1:8" x14ac:dyDescent="0.25">
      <c r="A19" s="171"/>
      <c r="B19" s="7" t="s">
        <v>95</v>
      </c>
      <c r="C19" s="29" t="s">
        <v>29</v>
      </c>
      <c r="D19" s="29" t="s">
        <v>29</v>
      </c>
      <c r="E19" s="30" t="s">
        <v>29</v>
      </c>
      <c r="F19" s="29" t="s">
        <v>29</v>
      </c>
      <c r="G19" s="30" t="s">
        <v>29</v>
      </c>
      <c r="H19" s="31" t="s">
        <v>29</v>
      </c>
    </row>
    <row r="20" spans="1:8" s="70" customFormat="1" x14ac:dyDescent="0.25">
      <c r="A20" s="171"/>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6"/>
      <c r="B1" s="186"/>
      <c r="C1" s="186" t="s">
        <v>106</v>
      </c>
      <c r="D1" s="186"/>
      <c r="E1" s="186"/>
      <c r="F1" s="186"/>
      <c r="G1" s="186"/>
      <c r="H1" s="186"/>
      <c r="I1" s="169" t="s">
        <v>106</v>
      </c>
      <c r="J1" s="169"/>
      <c r="K1" s="169"/>
      <c r="L1" s="169"/>
      <c r="M1" s="169"/>
      <c r="N1" s="169"/>
      <c r="O1" s="169" t="s">
        <v>106</v>
      </c>
      <c r="P1" s="169"/>
      <c r="Q1" s="169"/>
      <c r="R1" s="169"/>
      <c r="S1" s="169"/>
      <c r="T1" s="169"/>
    </row>
    <row r="2" spans="1:20" ht="21" x14ac:dyDescent="0.25">
      <c r="A2" s="178" t="s">
        <v>35</v>
      </c>
      <c r="B2" s="184" t="s">
        <v>1</v>
      </c>
      <c r="C2" s="181" t="s">
        <v>42</v>
      </c>
      <c r="D2" s="182"/>
      <c r="E2" s="182"/>
      <c r="F2" s="182"/>
      <c r="G2" s="182"/>
      <c r="H2" s="183"/>
      <c r="I2" s="180" t="s">
        <v>50</v>
      </c>
      <c r="J2" s="180"/>
      <c r="K2" s="180"/>
      <c r="L2" s="180"/>
      <c r="M2" s="180"/>
      <c r="N2" s="180"/>
      <c r="O2" s="180" t="s">
        <v>49</v>
      </c>
      <c r="P2" s="180"/>
      <c r="Q2" s="180"/>
      <c r="R2" s="180"/>
      <c r="S2" s="180"/>
      <c r="T2" s="180"/>
    </row>
    <row r="3" spans="1:20" x14ac:dyDescent="0.25">
      <c r="A3" s="179"/>
      <c r="B3" s="185"/>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87" t="s">
        <v>36</v>
      </c>
      <c r="B4" s="7" t="s">
        <v>91</v>
      </c>
      <c r="C4" s="77">
        <v>49</v>
      </c>
      <c r="D4" s="32">
        <v>40</v>
      </c>
      <c r="E4" s="27">
        <v>0.81632653061224492</v>
      </c>
      <c r="F4" s="32">
        <v>33</v>
      </c>
      <c r="G4" s="27">
        <v>0.67346938775510201</v>
      </c>
      <c r="H4" s="33">
        <v>2.85</v>
      </c>
      <c r="I4" s="122" t="s">
        <v>29</v>
      </c>
      <c r="J4" s="123" t="s">
        <v>29</v>
      </c>
      <c r="K4" s="30" t="s">
        <v>29</v>
      </c>
      <c r="L4" s="123" t="s">
        <v>29</v>
      </c>
      <c r="M4" s="30" t="s">
        <v>29</v>
      </c>
      <c r="N4" s="124" t="s">
        <v>29</v>
      </c>
      <c r="O4" s="122" t="s">
        <v>29</v>
      </c>
      <c r="P4" s="123" t="s">
        <v>29</v>
      </c>
      <c r="Q4" s="30" t="s">
        <v>29</v>
      </c>
      <c r="R4" s="123" t="s">
        <v>29</v>
      </c>
      <c r="S4" s="30" t="s">
        <v>29</v>
      </c>
      <c r="T4" s="124" t="s">
        <v>29</v>
      </c>
    </row>
    <row r="5" spans="1:20" x14ac:dyDescent="0.25">
      <c r="A5" s="188"/>
      <c r="B5" s="7" t="s">
        <v>92</v>
      </c>
      <c r="C5" s="77">
        <v>45</v>
      </c>
      <c r="D5" s="32">
        <v>38</v>
      </c>
      <c r="E5" s="27">
        <v>0.84444444444444444</v>
      </c>
      <c r="F5" s="32">
        <v>32</v>
      </c>
      <c r="G5" s="27">
        <v>0.71111111111111114</v>
      </c>
      <c r="H5" s="33">
        <v>2.5526315789473686</v>
      </c>
      <c r="I5" s="122" t="s">
        <v>29</v>
      </c>
      <c r="J5" s="123" t="s">
        <v>29</v>
      </c>
      <c r="K5" s="30" t="s">
        <v>29</v>
      </c>
      <c r="L5" s="123" t="s">
        <v>29</v>
      </c>
      <c r="M5" s="30" t="s">
        <v>29</v>
      </c>
      <c r="N5" s="124" t="s">
        <v>29</v>
      </c>
      <c r="O5" s="122" t="s">
        <v>29</v>
      </c>
      <c r="P5" s="123" t="s">
        <v>29</v>
      </c>
      <c r="Q5" s="30" t="s">
        <v>29</v>
      </c>
      <c r="R5" s="123" t="s">
        <v>29</v>
      </c>
      <c r="S5" s="30" t="s">
        <v>29</v>
      </c>
      <c r="T5" s="124" t="s">
        <v>29</v>
      </c>
    </row>
    <row r="6" spans="1:20" x14ac:dyDescent="0.25">
      <c r="A6" s="188"/>
      <c r="B6" s="7" t="s">
        <v>93</v>
      </c>
      <c r="C6" s="77">
        <v>49</v>
      </c>
      <c r="D6" s="32">
        <v>42</v>
      </c>
      <c r="E6" s="27">
        <v>0.8571428571428571</v>
      </c>
      <c r="F6" s="32">
        <v>35</v>
      </c>
      <c r="G6" s="27">
        <v>0.7142857142857143</v>
      </c>
      <c r="H6" s="33">
        <v>2.5785714285714283</v>
      </c>
      <c r="I6" s="122" t="s">
        <v>29</v>
      </c>
      <c r="J6" s="123" t="s">
        <v>29</v>
      </c>
      <c r="K6" s="30" t="s">
        <v>29</v>
      </c>
      <c r="L6" s="123" t="s">
        <v>29</v>
      </c>
      <c r="M6" s="30" t="s">
        <v>29</v>
      </c>
      <c r="N6" s="124" t="s">
        <v>29</v>
      </c>
      <c r="O6" s="122" t="s">
        <v>29</v>
      </c>
      <c r="P6" s="123" t="s">
        <v>29</v>
      </c>
      <c r="Q6" s="30" t="s">
        <v>29</v>
      </c>
      <c r="R6" s="123" t="s">
        <v>29</v>
      </c>
      <c r="S6" s="30" t="s">
        <v>29</v>
      </c>
      <c r="T6" s="124" t="s">
        <v>29</v>
      </c>
    </row>
    <row r="7" spans="1:20" x14ac:dyDescent="0.25">
      <c r="A7" s="188"/>
      <c r="B7" s="7" t="s">
        <v>94</v>
      </c>
      <c r="C7" s="77">
        <v>30</v>
      </c>
      <c r="D7" s="32">
        <v>24</v>
      </c>
      <c r="E7" s="27">
        <v>0.8</v>
      </c>
      <c r="F7" s="32">
        <v>21</v>
      </c>
      <c r="G7" s="27">
        <v>0.7</v>
      </c>
      <c r="H7" s="33">
        <v>2.4708333333333332</v>
      </c>
      <c r="I7" s="122" t="s">
        <v>29</v>
      </c>
      <c r="J7" s="123" t="s">
        <v>29</v>
      </c>
      <c r="K7" s="30" t="s">
        <v>29</v>
      </c>
      <c r="L7" s="123" t="s">
        <v>29</v>
      </c>
      <c r="M7" s="30" t="s">
        <v>29</v>
      </c>
      <c r="N7" s="124" t="s">
        <v>29</v>
      </c>
      <c r="O7" s="122" t="s">
        <v>29</v>
      </c>
      <c r="P7" s="123" t="s">
        <v>29</v>
      </c>
      <c r="Q7" s="30" t="s">
        <v>29</v>
      </c>
      <c r="R7" s="123" t="s">
        <v>29</v>
      </c>
      <c r="S7" s="30" t="s">
        <v>29</v>
      </c>
      <c r="T7" s="124" t="s">
        <v>29</v>
      </c>
    </row>
    <row r="8" spans="1:20" x14ac:dyDescent="0.25">
      <c r="A8" s="188"/>
      <c r="B8" s="7" t="s">
        <v>95</v>
      </c>
      <c r="C8" s="122">
        <v>32</v>
      </c>
      <c r="D8" s="123">
        <v>23</v>
      </c>
      <c r="E8" s="30">
        <v>0.71875</v>
      </c>
      <c r="F8" s="123">
        <v>19</v>
      </c>
      <c r="G8" s="30">
        <v>0.59375</v>
      </c>
      <c r="H8" s="124">
        <v>2.6782608695652175</v>
      </c>
      <c r="I8" s="122" t="s">
        <v>29</v>
      </c>
      <c r="J8" s="123" t="s">
        <v>29</v>
      </c>
      <c r="K8" s="30" t="s">
        <v>29</v>
      </c>
      <c r="L8" s="123" t="s">
        <v>29</v>
      </c>
      <c r="M8" s="30" t="s">
        <v>29</v>
      </c>
      <c r="N8" s="124" t="s">
        <v>29</v>
      </c>
      <c r="O8" s="122" t="s">
        <v>29</v>
      </c>
      <c r="P8" s="123" t="s">
        <v>29</v>
      </c>
      <c r="Q8" s="30" t="s">
        <v>29</v>
      </c>
      <c r="R8" s="123" t="s">
        <v>29</v>
      </c>
      <c r="S8" s="30" t="s">
        <v>29</v>
      </c>
      <c r="T8" s="124" t="s">
        <v>29</v>
      </c>
    </row>
    <row r="9" spans="1:20" s="70" customFormat="1" x14ac:dyDescent="0.25">
      <c r="A9" s="189"/>
      <c r="B9" s="52" t="s">
        <v>27</v>
      </c>
      <c r="C9" s="78">
        <f>IFERROR(SUM(C4:C8), "--")</f>
        <v>205</v>
      </c>
      <c r="D9" s="66">
        <f>IFERROR(SUM(D4:D8), "--")</f>
        <v>167</v>
      </c>
      <c r="E9" s="67">
        <f>IFERROR(D9/C9, "--")</f>
        <v>0.81463414634146336</v>
      </c>
      <c r="F9" s="66">
        <f>IFERROR(SUM(F4:F8), "--")</f>
        <v>140</v>
      </c>
      <c r="G9" s="67">
        <f>IFERROR(F9/C9, "--")</f>
        <v>0.68292682926829273</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60" t="s">
        <v>37</v>
      </c>
      <c r="B10" s="34" t="s">
        <v>91</v>
      </c>
      <c r="C10" s="79">
        <v>2</v>
      </c>
      <c r="D10" s="35">
        <v>2</v>
      </c>
      <c r="E10" s="57">
        <v>1</v>
      </c>
      <c r="F10" s="35">
        <v>2</v>
      </c>
      <c r="G10" s="57">
        <v>1</v>
      </c>
      <c r="H10" s="36">
        <v>3.5</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61"/>
      <c r="B11" s="34" t="s">
        <v>92</v>
      </c>
      <c r="C11" s="79">
        <v>2</v>
      </c>
      <c r="D11" s="35">
        <v>2</v>
      </c>
      <c r="E11" s="57">
        <v>1</v>
      </c>
      <c r="F11" s="35">
        <v>2</v>
      </c>
      <c r="G11" s="57">
        <v>1</v>
      </c>
      <c r="H11" s="36">
        <v>3.15</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61"/>
      <c r="B12" s="34" t="s">
        <v>93</v>
      </c>
      <c r="C12" s="79">
        <v>1</v>
      </c>
      <c r="D12" s="35">
        <v>1</v>
      </c>
      <c r="E12" s="57">
        <v>1</v>
      </c>
      <c r="F12" s="35">
        <v>0</v>
      </c>
      <c r="G12" s="57">
        <v>0</v>
      </c>
      <c r="H12" s="36">
        <v>0</v>
      </c>
      <c r="I12" s="82" t="s">
        <v>29</v>
      </c>
      <c r="J12" s="37" t="s">
        <v>29</v>
      </c>
      <c r="K12" s="90" t="s">
        <v>29</v>
      </c>
      <c r="L12" s="37" t="s">
        <v>29</v>
      </c>
      <c r="M12" s="90" t="s">
        <v>29</v>
      </c>
      <c r="N12" s="125" t="s">
        <v>29</v>
      </c>
      <c r="O12" s="82" t="s">
        <v>29</v>
      </c>
      <c r="P12" s="37" t="s">
        <v>29</v>
      </c>
      <c r="Q12" s="90" t="s">
        <v>29</v>
      </c>
      <c r="R12" s="37" t="s">
        <v>29</v>
      </c>
      <c r="S12" s="90" t="s">
        <v>29</v>
      </c>
      <c r="T12" s="89" t="s">
        <v>29</v>
      </c>
    </row>
    <row r="13" spans="1:20" x14ac:dyDescent="0.25">
      <c r="A13" s="161"/>
      <c r="B13" s="34" t="s">
        <v>94</v>
      </c>
      <c r="C13" s="79">
        <v>1</v>
      </c>
      <c r="D13" s="35">
        <v>1</v>
      </c>
      <c r="E13" s="57">
        <v>1</v>
      </c>
      <c r="F13" s="35">
        <v>1</v>
      </c>
      <c r="G13" s="57">
        <v>1</v>
      </c>
      <c r="H13" s="36">
        <v>3</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61"/>
      <c r="B14" s="34" t="s">
        <v>95</v>
      </c>
      <c r="C14" s="82">
        <v>1</v>
      </c>
      <c r="D14" s="37">
        <v>1</v>
      </c>
      <c r="E14" s="90">
        <v>1</v>
      </c>
      <c r="F14" s="37">
        <v>1</v>
      </c>
      <c r="G14" s="90">
        <v>1</v>
      </c>
      <c r="H14" s="89">
        <v>3</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62"/>
      <c r="B15" s="71" t="s">
        <v>27</v>
      </c>
      <c r="C15" s="80">
        <f>IFERROR(SUM(C10:C14), "--")</f>
        <v>7</v>
      </c>
      <c r="D15" s="72">
        <f>IFERROR(SUM(D10:D14), "--")</f>
        <v>7</v>
      </c>
      <c r="E15" s="73">
        <f>IFERROR(D15/C15, "--")</f>
        <v>1</v>
      </c>
      <c r="F15" s="72">
        <f>IFERROR(SUM(F10:F14), "--")</f>
        <v>6</v>
      </c>
      <c r="G15" s="73">
        <f>IFERROR(F15/C15, "--")</f>
        <v>0.8571428571428571</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90" t="s">
        <v>13</v>
      </c>
      <c r="B16" s="7" t="s">
        <v>91</v>
      </c>
      <c r="C16" s="77">
        <v>16</v>
      </c>
      <c r="D16" s="32">
        <v>14</v>
      </c>
      <c r="E16" s="27">
        <v>0.875</v>
      </c>
      <c r="F16" s="32">
        <v>14</v>
      </c>
      <c r="G16" s="27">
        <v>0.875</v>
      </c>
      <c r="H16" s="33">
        <v>3.8071428571428569</v>
      </c>
      <c r="I16" s="122" t="s">
        <v>29</v>
      </c>
      <c r="J16" s="123" t="s">
        <v>29</v>
      </c>
      <c r="K16" s="30" t="s">
        <v>29</v>
      </c>
      <c r="L16" s="123" t="s">
        <v>29</v>
      </c>
      <c r="M16" s="30" t="s">
        <v>29</v>
      </c>
      <c r="N16" s="124" t="s">
        <v>29</v>
      </c>
      <c r="O16" s="122" t="s">
        <v>29</v>
      </c>
      <c r="P16" s="123" t="s">
        <v>29</v>
      </c>
      <c r="Q16" s="30" t="s">
        <v>29</v>
      </c>
      <c r="R16" s="123" t="s">
        <v>29</v>
      </c>
      <c r="S16" s="30" t="s">
        <v>29</v>
      </c>
      <c r="T16" s="124" t="s">
        <v>29</v>
      </c>
    </row>
    <row r="17" spans="1:20" x14ac:dyDescent="0.25">
      <c r="A17" s="191"/>
      <c r="B17" s="7" t="s">
        <v>92</v>
      </c>
      <c r="C17" s="77">
        <v>6</v>
      </c>
      <c r="D17" s="32">
        <v>5</v>
      </c>
      <c r="E17" s="27">
        <v>0.83333333333333337</v>
      </c>
      <c r="F17" s="32">
        <v>4</v>
      </c>
      <c r="G17" s="27">
        <v>0.66666666666666663</v>
      </c>
      <c r="H17" s="33">
        <v>3</v>
      </c>
      <c r="I17" s="122" t="s">
        <v>29</v>
      </c>
      <c r="J17" s="123" t="s">
        <v>29</v>
      </c>
      <c r="K17" s="30" t="s">
        <v>29</v>
      </c>
      <c r="L17" s="123" t="s">
        <v>29</v>
      </c>
      <c r="M17" s="30" t="s">
        <v>29</v>
      </c>
      <c r="N17" s="124" t="s">
        <v>29</v>
      </c>
      <c r="O17" s="122" t="s">
        <v>29</v>
      </c>
      <c r="P17" s="123" t="s">
        <v>29</v>
      </c>
      <c r="Q17" s="30" t="s">
        <v>29</v>
      </c>
      <c r="R17" s="123" t="s">
        <v>29</v>
      </c>
      <c r="S17" s="30" t="s">
        <v>29</v>
      </c>
      <c r="T17" s="124" t="s">
        <v>29</v>
      </c>
    </row>
    <row r="18" spans="1:20" x14ac:dyDescent="0.25">
      <c r="A18" s="191"/>
      <c r="B18" s="7" t="s">
        <v>93</v>
      </c>
      <c r="C18" s="77">
        <v>3</v>
      </c>
      <c r="D18" s="32">
        <v>3</v>
      </c>
      <c r="E18" s="27">
        <v>1</v>
      </c>
      <c r="F18" s="32">
        <v>3</v>
      </c>
      <c r="G18" s="27">
        <v>1</v>
      </c>
      <c r="H18" s="33">
        <v>4</v>
      </c>
      <c r="I18" s="122" t="s">
        <v>29</v>
      </c>
      <c r="J18" s="123" t="s">
        <v>29</v>
      </c>
      <c r="K18" s="30" t="s">
        <v>29</v>
      </c>
      <c r="L18" s="123" t="s">
        <v>29</v>
      </c>
      <c r="M18" s="30" t="s">
        <v>29</v>
      </c>
      <c r="N18" s="124" t="s">
        <v>29</v>
      </c>
      <c r="O18" s="122" t="s">
        <v>29</v>
      </c>
      <c r="P18" s="123" t="s">
        <v>29</v>
      </c>
      <c r="Q18" s="30" t="s">
        <v>29</v>
      </c>
      <c r="R18" s="123" t="s">
        <v>29</v>
      </c>
      <c r="S18" s="30" t="s">
        <v>29</v>
      </c>
      <c r="T18" s="124" t="s">
        <v>29</v>
      </c>
    </row>
    <row r="19" spans="1:20" x14ac:dyDescent="0.25">
      <c r="A19" s="191"/>
      <c r="B19" s="7" t="s">
        <v>94</v>
      </c>
      <c r="C19" s="77">
        <v>3</v>
      </c>
      <c r="D19" s="32">
        <v>3</v>
      </c>
      <c r="E19" s="27">
        <v>1</v>
      </c>
      <c r="F19" s="32">
        <v>3</v>
      </c>
      <c r="G19" s="27">
        <v>1</v>
      </c>
      <c r="H19" s="33">
        <v>4</v>
      </c>
      <c r="I19" s="122" t="s">
        <v>29</v>
      </c>
      <c r="J19" s="123" t="s">
        <v>29</v>
      </c>
      <c r="K19" s="30" t="s">
        <v>29</v>
      </c>
      <c r="L19" s="123" t="s">
        <v>29</v>
      </c>
      <c r="M19" s="30" t="s">
        <v>29</v>
      </c>
      <c r="N19" s="124" t="s">
        <v>29</v>
      </c>
      <c r="O19" s="122" t="s">
        <v>29</v>
      </c>
      <c r="P19" s="123" t="s">
        <v>29</v>
      </c>
      <c r="Q19" s="30" t="s">
        <v>29</v>
      </c>
      <c r="R19" s="123" t="s">
        <v>29</v>
      </c>
      <c r="S19" s="30" t="s">
        <v>29</v>
      </c>
      <c r="T19" s="124" t="s">
        <v>29</v>
      </c>
    </row>
    <row r="20" spans="1:20" x14ac:dyDescent="0.25">
      <c r="A20" s="191"/>
      <c r="B20" s="7" t="s">
        <v>95</v>
      </c>
      <c r="C20" s="122">
        <v>7</v>
      </c>
      <c r="D20" s="123">
        <v>7</v>
      </c>
      <c r="E20" s="30">
        <v>1</v>
      </c>
      <c r="F20" s="123">
        <v>7</v>
      </c>
      <c r="G20" s="30">
        <v>1</v>
      </c>
      <c r="H20" s="124">
        <v>3.2857142857142856</v>
      </c>
      <c r="I20" s="122" t="s">
        <v>29</v>
      </c>
      <c r="J20" s="123" t="s">
        <v>29</v>
      </c>
      <c r="K20" s="30" t="s">
        <v>29</v>
      </c>
      <c r="L20" s="123" t="s">
        <v>29</v>
      </c>
      <c r="M20" s="30" t="s">
        <v>29</v>
      </c>
      <c r="N20" s="124" t="s">
        <v>29</v>
      </c>
      <c r="O20" s="122" t="s">
        <v>29</v>
      </c>
      <c r="P20" s="123" t="s">
        <v>29</v>
      </c>
      <c r="Q20" s="30" t="s">
        <v>29</v>
      </c>
      <c r="R20" s="123" t="s">
        <v>29</v>
      </c>
      <c r="S20" s="30" t="s">
        <v>29</v>
      </c>
      <c r="T20" s="124" t="s">
        <v>29</v>
      </c>
    </row>
    <row r="21" spans="1:20" s="70" customFormat="1" x14ac:dyDescent="0.25">
      <c r="A21" s="192"/>
      <c r="B21" s="52" t="s">
        <v>27</v>
      </c>
      <c r="C21" s="78">
        <f>IFERROR(SUM(C16:C20), "--")</f>
        <v>35</v>
      </c>
      <c r="D21" s="66">
        <f>IFERROR(SUM(D16:D20), "--")</f>
        <v>32</v>
      </c>
      <c r="E21" s="67">
        <f>IFERROR(D21/C21, "--")</f>
        <v>0.91428571428571426</v>
      </c>
      <c r="F21" s="66">
        <f>IFERROR(SUM(F16:F20), "--")</f>
        <v>31</v>
      </c>
      <c r="G21" s="67">
        <f>IFERROR(F21/C21, "--")</f>
        <v>0.88571428571428568</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53" t="s">
        <v>14</v>
      </c>
      <c r="B22" s="34" t="s">
        <v>91</v>
      </c>
      <c r="C22" s="79">
        <v>12</v>
      </c>
      <c r="D22" s="35">
        <v>12</v>
      </c>
      <c r="E22" s="57">
        <v>1</v>
      </c>
      <c r="F22" s="35">
        <v>12</v>
      </c>
      <c r="G22" s="57">
        <v>1</v>
      </c>
      <c r="H22" s="36">
        <v>3.3583333333333334</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54"/>
      <c r="B23" s="34" t="s">
        <v>92</v>
      </c>
      <c r="C23" s="79">
        <v>4</v>
      </c>
      <c r="D23" s="35">
        <v>4</v>
      </c>
      <c r="E23" s="57">
        <v>1</v>
      </c>
      <c r="F23" s="35">
        <v>2</v>
      </c>
      <c r="G23" s="57">
        <v>0.5</v>
      </c>
      <c r="H23" s="36">
        <v>2.25</v>
      </c>
      <c r="I23" s="82" t="s">
        <v>29</v>
      </c>
      <c r="J23" s="37" t="s">
        <v>29</v>
      </c>
      <c r="K23" s="90" t="s">
        <v>29</v>
      </c>
      <c r="L23" s="37" t="s">
        <v>29</v>
      </c>
      <c r="M23" s="90" t="s">
        <v>29</v>
      </c>
      <c r="N23" s="89" t="s">
        <v>29</v>
      </c>
      <c r="O23" s="82" t="s">
        <v>29</v>
      </c>
      <c r="P23" s="37" t="s">
        <v>29</v>
      </c>
      <c r="Q23" s="90" t="s">
        <v>29</v>
      </c>
      <c r="R23" s="37" t="s">
        <v>29</v>
      </c>
      <c r="S23" s="90" t="s">
        <v>29</v>
      </c>
      <c r="T23" s="89" t="s">
        <v>29</v>
      </c>
    </row>
    <row r="24" spans="1:20" x14ac:dyDescent="0.25">
      <c r="A24" s="154"/>
      <c r="B24" s="34" t="s">
        <v>93</v>
      </c>
      <c r="C24" s="79">
        <v>12</v>
      </c>
      <c r="D24" s="35">
        <v>12</v>
      </c>
      <c r="E24" s="57">
        <v>1</v>
      </c>
      <c r="F24" s="35">
        <v>12</v>
      </c>
      <c r="G24" s="57">
        <v>1</v>
      </c>
      <c r="H24" s="36">
        <v>3.6416666666666666</v>
      </c>
      <c r="I24" s="82" t="s">
        <v>29</v>
      </c>
      <c r="J24" s="37" t="s">
        <v>29</v>
      </c>
      <c r="K24" s="90" t="s">
        <v>29</v>
      </c>
      <c r="L24" s="37" t="s">
        <v>29</v>
      </c>
      <c r="M24" s="90" t="s">
        <v>29</v>
      </c>
      <c r="N24" s="89" t="s">
        <v>29</v>
      </c>
      <c r="O24" s="82" t="s">
        <v>29</v>
      </c>
      <c r="P24" s="37" t="s">
        <v>29</v>
      </c>
      <c r="Q24" s="90" t="s">
        <v>29</v>
      </c>
      <c r="R24" s="37" t="s">
        <v>29</v>
      </c>
      <c r="S24" s="90" t="s">
        <v>29</v>
      </c>
      <c r="T24" s="89" t="s">
        <v>29</v>
      </c>
    </row>
    <row r="25" spans="1:20" x14ac:dyDescent="0.25">
      <c r="A25" s="154"/>
      <c r="B25" s="34" t="s">
        <v>94</v>
      </c>
      <c r="C25" s="79">
        <v>9</v>
      </c>
      <c r="D25" s="35">
        <v>8</v>
      </c>
      <c r="E25" s="57">
        <v>0.88888888888888884</v>
      </c>
      <c r="F25" s="35">
        <v>8</v>
      </c>
      <c r="G25" s="57">
        <v>0.88888888888888884</v>
      </c>
      <c r="H25" s="36">
        <v>3.625</v>
      </c>
      <c r="I25" s="82" t="s">
        <v>29</v>
      </c>
      <c r="J25" s="37" t="s">
        <v>29</v>
      </c>
      <c r="K25" s="90" t="s">
        <v>29</v>
      </c>
      <c r="L25" s="37" t="s">
        <v>29</v>
      </c>
      <c r="M25" s="90" t="s">
        <v>29</v>
      </c>
      <c r="N25" s="89" t="s">
        <v>29</v>
      </c>
      <c r="O25" s="82" t="s">
        <v>29</v>
      </c>
      <c r="P25" s="37" t="s">
        <v>29</v>
      </c>
      <c r="Q25" s="90" t="s">
        <v>29</v>
      </c>
      <c r="R25" s="37" t="s">
        <v>29</v>
      </c>
      <c r="S25" s="90" t="s">
        <v>29</v>
      </c>
      <c r="T25" s="89" t="s">
        <v>29</v>
      </c>
    </row>
    <row r="26" spans="1:20" x14ac:dyDescent="0.25">
      <c r="A26" s="154"/>
      <c r="B26" s="34" t="s">
        <v>95</v>
      </c>
      <c r="C26" s="82">
        <v>2</v>
      </c>
      <c r="D26" s="37">
        <v>2</v>
      </c>
      <c r="E26" s="90">
        <v>1</v>
      </c>
      <c r="F26" s="37">
        <v>1</v>
      </c>
      <c r="G26" s="90">
        <v>0.5</v>
      </c>
      <c r="H26" s="89">
        <v>2</v>
      </c>
      <c r="I26" s="82" t="s">
        <v>29</v>
      </c>
      <c r="J26" s="37" t="s">
        <v>29</v>
      </c>
      <c r="K26" s="90" t="s">
        <v>29</v>
      </c>
      <c r="L26" s="37" t="s">
        <v>29</v>
      </c>
      <c r="M26" s="90" t="s">
        <v>29</v>
      </c>
      <c r="N26" s="89" t="s">
        <v>29</v>
      </c>
      <c r="O26" s="82" t="s">
        <v>29</v>
      </c>
      <c r="P26" s="37" t="s">
        <v>29</v>
      </c>
      <c r="Q26" s="90" t="s">
        <v>29</v>
      </c>
      <c r="R26" s="37" t="s">
        <v>29</v>
      </c>
      <c r="S26" s="90" t="s">
        <v>29</v>
      </c>
      <c r="T26" s="89" t="s">
        <v>29</v>
      </c>
    </row>
    <row r="27" spans="1:20" s="70" customFormat="1" x14ac:dyDescent="0.25">
      <c r="A27" s="155"/>
      <c r="B27" s="71" t="s">
        <v>27</v>
      </c>
      <c r="C27" s="80">
        <f>IFERROR(SUM(C22:C26), "--")</f>
        <v>39</v>
      </c>
      <c r="D27" s="72">
        <f>IFERROR(SUM(D22:D26), "--")</f>
        <v>38</v>
      </c>
      <c r="E27" s="73">
        <f>IFERROR(D27/C27, "--")</f>
        <v>0.97435897435897434</v>
      </c>
      <c r="F27" s="72">
        <f>IFERROR(SUM(F22:F26), "--")</f>
        <v>35</v>
      </c>
      <c r="G27" s="73">
        <f>IFERROR(F27/C27, "--")</f>
        <v>0.89743589743589747</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90" t="s">
        <v>87</v>
      </c>
      <c r="B28" s="7" t="s">
        <v>91</v>
      </c>
      <c r="C28" s="77">
        <v>177</v>
      </c>
      <c r="D28" s="32">
        <v>159</v>
      </c>
      <c r="E28" s="27">
        <v>0.89830508474576276</v>
      </c>
      <c r="F28" s="32">
        <v>148</v>
      </c>
      <c r="G28" s="27">
        <v>0.83615819209039544</v>
      </c>
      <c r="H28" s="33">
        <v>3.0748427672955971</v>
      </c>
      <c r="I28" s="122" t="s">
        <v>29</v>
      </c>
      <c r="J28" s="123" t="s">
        <v>29</v>
      </c>
      <c r="K28" s="30" t="s">
        <v>29</v>
      </c>
      <c r="L28" s="123" t="s">
        <v>29</v>
      </c>
      <c r="M28" s="30" t="s">
        <v>29</v>
      </c>
      <c r="N28" s="124" t="s">
        <v>29</v>
      </c>
      <c r="O28" s="122" t="s">
        <v>29</v>
      </c>
      <c r="P28" s="123" t="s">
        <v>29</v>
      </c>
      <c r="Q28" s="30" t="s">
        <v>29</v>
      </c>
      <c r="R28" s="123" t="s">
        <v>29</v>
      </c>
      <c r="S28" s="30" t="s">
        <v>29</v>
      </c>
      <c r="T28" s="124" t="s">
        <v>29</v>
      </c>
    </row>
    <row r="29" spans="1:20" x14ac:dyDescent="0.25">
      <c r="A29" s="191"/>
      <c r="B29" s="7" t="s">
        <v>92</v>
      </c>
      <c r="C29" s="77">
        <v>129</v>
      </c>
      <c r="D29" s="32">
        <v>121</v>
      </c>
      <c r="E29" s="27">
        <v>0.93798449612403101</v>
      </c>
      <c r="F29" s="32">
        <v>103</v>
      </c>
      <c r="G29" s="27">
        <v>0.79844961240310075</v>
      </c>
      <c r="H29" s="33">
        <v>2.9066115702479336</v>
      </c>
      <c r="I29" s="122" t="s">
        <v>29</v>
      </c>
      <c r="J29" s="123" t="s">
        <v>29</v>
      </c>
      <c r="K29" s="30" t="s">
        <v>29</v>
      </c>
      <c r="L29" s="123" t="s">
        <v>29</v>
      </c>
      <c r="M29" s="30" t="s">
        <v>29</v>
      </c>
      <c r="N29" s="124" t="s">
        <v>29</v>
      </c>
      <c r="O29" s="122" t="s">
        <v>29</v>
      </c>
      <c r="P29" s="123" t="s">
        <v>29</v>
      </c>
      <c r="Q29" s="30" t="s">
        <v>29</v>
      </c>
      <c r="R29" s="123" t="s">
        <v>29</v>
      </c>
      <c r="S29" s="30" t="s">
        <v>29</v>
      </c>
      <c r="T29" s="124" t="s">
        <v>29</v>
      </c>
    </row>
    <row r="30" spans="1:20" x14ac:dyDescent="0.25">
      <c r="A30" s="191"/>
      <c r="B30" s="7" t="s">
        <v>93</v>
      </c>
      <c r="C30" s="77">
        <v>132</v>
      </c>
      <c r="D30" s="32">
        <v>126</v>
      </c>
      <c r="E30" s="27">
        <v>0.95454545454545459</v>
      </c>
      <c r="F30" s="32">
        <v>110</v>
      </c>
      <c r="G30" s="27">
        <v>0.83333333333333337</v>
      </c>
      <c r="H30" s="33">
        <v>2.8809523809523809</v>
      </c>
      <c r="I30" s="122" t="s">
        <v>29</v>
      </c>
      <c r="J30" s="123" t="s">
        <v>29</v>
      </c>
      <c r="K30" s="30" t="s">
        <v>29</v>
      </c>
      <c r="L30" s="123" t="s">
        <v>29</v>
      </c>
      <c r="M30" s="30" t="s">
        <v>29</v>
      </c>
      <c r="N30" s="124" t="s">
        <v>29</v>
      </c>
      <c r="O30" s="122" t="s">
        <v>29</v>
      </c>
      <c r="P30" s="123" t="s">
        <v>29</v>
      </c>
      <c r="Q30" s="30" t="s">
        <v>29</v>
      </c>
      <c r="R30" s="123" t="s">
        <v>29</v>
      </c>
      <c r="S30" s="30" t="s">
        <v>29</v>
      </c>
      <c r="T30" s="124" t="s">
        <v>29</v>
      </c>
    </row>
    <row r="31" spans="1:20" x14ac:dyDescent="0.25">
      <c r="A31" s="191"/>
      <c r="B31" s="7" t="s">
        <v>94</v>
      </c>
      <c r="C31" s="77">
        <v>101</v>
      </c>
      <c r="D31" s="32">
        <v>90</v>
      </c>
      <c r="E31" s="27">
        <v>0.8910891089108911</v>
      </c>
      <c r="F31" s="32">
        <v>82</v>
      </c>
      <c r="G31" s="27">
        <v>0.81188118811881194</v>
      </c>
      <c r="H31" s="33">
        <v>2.94</v>
      </c>
      <c r="I31" s="122" t="s">
        <v>29</v>
      </c>
      <c r="J31" s="123" t="s">
        <v>29</v>
      </c>
      <c r="K31" s="30" t="s">
        <v>29</v>
      </c>
      <c r="L31" s="123" t="s">
        <v>29</v>
      </c>
      <c r="M31" s="30" t="s">
        <v>29</v>
      </c>
      <c r="N31" s="124" t="s">
        <v>29</v>
      </c>
      <c r="O31" s="122" t="s">
        <v>29</v>
      </c>
      <c r="P31" s="123" t="s">
        <v>29</v>
      </c>
      <c r="Q31" s="30" t="s">
        <v>29</v>
      </c>
      <c r="R31" s="123" t="s">
        <v>29</v>
      </c>
      <c r="S31" s="30" t="s">
        <v>29</v>
      </c>
      <c r="T31" s="124" t="s">
        <v>29</v>
      </c>
    </row>
    <row r="32" spans="1:20" x14ac:dyDescent="0.25">
      <c r="A32" s="191"/>
      <c r="B32" s="7" t="s">
        <v>95</v>
      </c>
      <c r="C32" s="122">
        <v>95</v>
      </c>
      <c r="D32" s="123">
        <v>90</v>
      </c>
      <c r="E32" s="30">
        <v>0.94736842105263153</v>
      </c>
      <c r="F32" s="123">
        <v>81</v>
      </c>
      <c r="G32" s="30">
        <v>0.85263157894736841</v>
      </c>
      <c r="H32" s="124">
        <v>3.0544444444444445</v>
      </c>
      <c r="I32" s="122" t="s">
        <v>29</v>
      </c>
      <c r="J32" s="123" t="s">
        <v>29</v>
      </c>
      <c r="K32" s="30" t="s">
        <v>29</v>
      </c>
      <c r="L32" s="123" t="s">
        <v>29</v>
      </c>
      <c r="M32" s="30" t="s">
        <v>29</v>
      </c>
      <c r="N32" s="124" t="s">
        <v>29</v>
      </c>
      <c r="O32" s="122" t="s">
        <v>29</v>
      </c>
      <c r="P32" s="123" t="s">
        <v>29</v>
      </c>
      <c r="Q32" s="30" t="s">
        <v>29</v>
      </c>
      <c r="R32" s="123" t="s">
        <v>29</v>
      </c>
      <c r="S32" s="30" t="s">
        <v>29</v>
      </c>
      <c r="T32" s="124" t="s">
        <v>29</v>
      </c>
    </row>
    <row r="33" spans="1:20" s="70" customFormat="1" x14ac:dyDescent="0.25">
      <c r="A33" s="192"/>
      <c r="B33" s="52" t="s">
        <v>27</v>
      </c>
      <c r="C33" s="78">
        <f>IFERROR(SUM(C28:C32), "--")</f>
        <v>634</v>
      </c>
      <c r="D33" s="66">
        <f>IFERROR(SUM(D28:D32), "--")</f>
        <v>586</v>
      </c>
      <c r="E33" s="67">
        <f>IFERROR(D33/C33, "--")</f>
        <v>0.9242902208201893</v>
      </c>
      <c r="F33" s="66">
        <f>IFERROR(SUM(F28:F32), "--")</f>
        <v>524</v>
      </c>
      <c r="G33" s="67">
        <f>IFERROR(F33/C33, "--")</f>
        <v>0.82649842271293372</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53" t="s">
        <v>15</v>
      </c>
      <c r="B34" s="34" t="s">
        <v>91</v>
      </c>
      <c r="C34" s="79">
        <v>4</v>
      </c>
      <c r="D34" s="35">
        <v>4</v>
      </c>
      <c r="E34" s="57">
        <v>1</v>
      </c>
      <c r="F34" s="35">
        <v>4</v>
      </c>
      <c r="G34" s="57">
        <v>1</v>
      </c>
      <c r="H34" s="36">
        <v>3.25</v>
      </c>
      <c r="I34" s="82" t="s">
        <v>29</v>
      </c>
      <c r="J34" s="37" t="s">
        <v>29</v>
      </c>
      <c r="K34" s="90" t="s">
        <v>29</v>
      </c>
      <c r="L34" s="37" t="s">
        <v>29</v>
      </c>
      <c r="M34" s="90" t="s">
        <v>29</v>
      </c>
      <c r="N34" s="89" t="s">
        <v>29</v>
      </c>
      <c r="O34" s="82" t="s">
        <v>29</v>
      </c>
      <c r="P34" s="37" t="s">
        <v>29</v>
      </c>
      <c r="Q34" s="90" t="s">
        <v>29</v>
      </c>
      <c r="R34" s="37" t="s">
        <v>29</v>
      </c>
      <c r="S34" s="90" t="s">
        <v>29</v>
      </c>
      <c r="T34" s="89" t="s">
        <v>29</v>
      </c>
    </row>
    <row r="35" spans="1:20" x14ac:dyDescent="0.25">
      <c r="A35" s="154"/>
      <c r="B35" s="34" t="s">
        <v>92</v>
      </c>
      <c r="C35" s="79">
        <v>2</v>
      </c>
      <c r="D35" s="35">
        <v>1</v>
      </c>
      <c r="E35" s="57">
        <v>0.5</v>
      </c>
      <c r="F35" s="35">
        <v>1</v>
      </c>
      <c r="G35" s="57">
        <v>0.5</v>
      </c>
      <c r="H35" s="36">
        <v>3</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54"/>
      <c r="B36" s="34" t="s">
        <v>93</v>
      </c>
      <c r="C36" s="82" t="s">
        <v>29</v>
      </c>
      <c r="D36" s="37" t="s">
        <v>29</v>
      </c>
      <c r="E36" s="90" t="s">
        <v>29</v>
      </c>
      <c r="F36" s="37" t="s">
        <v>29</v>
      </c>
      <c r="G36" s="90" t="s">
        <v>29</v>
      </c>
      <c r="H36" s="89" t="s">
        <v>29</v>
      </c>
      <c r="I36" s="82" t="s">
        <v>29</v>
      </c>
      <c r="J36" s="37" t="s">
        <v>29</v>
      </c>
      <c r="K36" s="90" t="s">
        <v>29</v>
      </c>
      <c r="L36" s="37" t="s">
        <v>29</v>
      </c>
      <c r="M36" s="90" t="s">
        <v>29</v>
      </c>
      <c r="N36" s="89" t="s">
        <v>29</v>
      </c>
      <c r="O36" s="82" t="s">
        <v>29</v>
      </c>
      <c r="P36" s="37" t="s">
        <v>29</v>
      </c>
      <c r="Q36" s="90" t="s">
        <v>29</v>
      </c>
      <c r="R36" s="37" t="s">
        <v>29</v>
      </c>
      <c r="S36" s="90" t="s">
        <v>29</v>
      </c>
      <c r="T36" s="89" t="s">
        <v>29</v>
      </c>
    </row>
    <row r="37" spans="1:20" x14ac:dyDescent="0.25">
      <c r="A37" s="154"/>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54"/>
      <c r="B38" s="34" t="s">
        <v>95</v>
      </c>
      <c r="C38" s="82">
        <v>5</v>
      </c>
      <c r="D38" s="37">
        <v>5</v>
      </c>
      <c r="E38" s="90">
        <v>1</v>
      </c>
      <c r="F38" s="37">
        <v>5</v>
      </c>
      <c r="G38" s="90">
        <v>1</v>
      </c>
      <c r="H38" s="89">
        <v>3.4</v>
      </c>
      <c r="I38" s="82" t="s">
        <v>29</v>
      </c>
      <c r="J38" s="37" t="s">
        <v>29</v>
      </c>
      <c r="K38" s="90" t="s">
        <v>29</v>
      </c>
      <c r="L38" s="37" t="s">
        <v>29</v>
      </c>
      <c r="M38" s="90" t="s">
        <v>29</v>
      </c>
      <c r="N38" s="89" t="s">
        <v>29</v>
      </c>
      <c r="O38" s="82" t="s">
        <v>29</v>
      </c>
      <c r="P38" s="37" t="s">
        <v>29</v>
      </c>
      <c r="Q38" s="90" t="s">
        <v>29</v>
      </c>
      <c r="R38" s="37" t="s">
        <v>29</v>
      </c>
      <c r="S38" s="90" t="s">
        <v>29</v>
      </c>
      <c r="T38" s="89" t="s">
        <v>29</v>
      </c>
    </row>
    <row r="39" spans="1:20" s="70" customFormat="1" x14ac:dyDescent="0.25">
      <c r="A39" s="155"/>
      <c r="B39" s="71" t="s">
        <v>27</v>
      </c>
      <c r="C39" s="80">
        <f>IFERROR(SUM(C34:C38), "--")</f>
        <v>11</v>
      </c>
      <c r="D39" s="72">
        <f>IFERROR(SUM(D34:D38), "--")</f>
        <v>10</v>
      </c>
      <c r="E39" s="73">
        <f>IFERROR(D39/C39, "--")</f>
        <v>0.90909090909090906</v>
      </c>
      <c r="F39" s="72">
        <f>IFERROR(SUM(F34:F38), "--")</f>
        <v>10</v>
      </c>
      <c r="G39" s="73">
        <f>IFERROR(F39/C39, "--")</f>
        <v>0.90909090909090906</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87" t="s">
        <v>51</v>
      </c>
      <c r="B40" s="7" t="s">
        <v>91</v>
      </c>
      <c r="C40" s="77">
        <v>161</v>
      </c>
      <c r="D40" s="32">
        <v>150</v>
      </c>
      <c r="E40" s="27">
        <v>0.93167701863354035</v>
      </c>
      <c r="F40" s="32">
        <v>143</v>
      </c>
      <c r="G40" s="27">
        <v>0.88819875776397517</v>
      </c>
      <c r="H40" s="33">
        <v>3.3866666666666667</v>
      </c>
      <c r="I40" s="122" t="s">
        <v>29</v>
      </c>
      <c r="J40" s="123" t="s">
        <v>29</v>
      </c>
      <c r="K40" s="30" t="s">
        <v>29</v>
      </c>
      <c r="L40" s="123" t="s">
        <v>29</v>
      </c>
      <c r="M40" s="30" t="s">
        <v>29</v>
      </c>
      <c r="N40" s="124" t="s">
        <v>29</v>
      </c>
      <c r="O40" s="122" t="s">
        <v>29</v>
      </c>
      <c r="P40" s="123" t="s">
        <v>29</v>
      </c>
      <c r="Q40" s="30" t="s">
        <v>29</v>
      </c>
      <c r="R40" s="123" t="s">
        <v>29</v>
      </c>
      <c r="S40" s="30" t="s">
        <v>29</v>
      </c>
      <c r="T40" s="124" t="s">
        <v>29</v>
      </c>
    </row>
    <row r="41" spans="1:20" x14ac:dyDescent="0.25">
      <c r="A41" s="188"/>
      <c r="B41" s="7" t="s">
        <v>92</v>
      </c>
      <c r="C41" s="77">
        <v>146</v>
      </c>
      <c r="D41" s="32">
        <v>140</v>
      </c>
      <c r="E41" s="27">
        <v>0.95890410958904104</v>
      </c>
      <c r="F41" s="32">
        <v>133</v>
      </c>
      <c r="G41" s="27">
        <v>0.91095890410958902</v>
      </c>
      <c r="H41" s="33">
        <v>3.330714285714286</v>
      </c>
      <c r="I41" s="122" t="s">
        <v>29</v>
      </c>
      <c r="J41" s="123" t="s">
        <v>29</v>
      </c>
      <c r="K41" s="30" t="s">
        <v>29</v>
      </c>
      <c r="L41" s="123" t="s">
        <v>29</v>
      </c>
      <c r="M41" s="30" t="s">
        <v>29</v>
      </c>
      <c r="N41" s="124" t="s">
        <v>29</v>
      </c>
      <c r="O41" s="122" t="s">
        <v>29</v>
      </c>
      <c r="P41" s="123" t="s">
        <v>29</v>
      </c>
      <c r="Q41" s="30" t="s">
        <v>29</v>
      </c>
      <c r="R41" s="123" t="s">
        <v>29</v>
      </c>
      <c r="S41" s="30" t="s">
        <v>29</v>
      </c>
      <c r="T41" s="124" t="s">
        <v>29</v>
      </c>
    </row>
    <row r="42" spans="1:20" x14ac:dyDescent="0.25">
      <c r="A42" s="188"/>
      <c r="B42" s="7" t="s">
        <v>93</v>
      </c>
      <c r="C42" s="77">
        <v>106</v>
      </c>
      <c r="D42" s="32">
        <v>96</v>
      </c>
      <c r="E42" s="27">
        <v>0.90566037735849059</v>
      </c>
      <c r="F42" s="32">
        <v>91</v>
      </c>
      <c r="G42" s="27">
        <v>0.85849056603773588</v>
      </c>
      <c r="H42" s="33">
        <v>3.3145833333333332</v>
      </c>
      <c r="I42" s="122" t="s">
        <v>29</v>
      </c>
      <c r="J42" s="123" t="s">
        <v>29</v>
      </c>
      <c r="K42" s="30" t="s">
        <v>29</v>
      </c>
      <c r="L42" s="123" t="s">
        <v>29</v>
      </c>
      <c r="M42" s="30" t="s">
        <v>29</v>
      </c>
      <c r="N42" s="124" t="s">
        <v>29</v>
      </c>
      <c r="O42" s="122" t="s">
        <v>29</v>
      </c>
      <c r="P42" s="123" t="s">
        <v>29</v>
      </c>
      <c r="Q42" s="30" t="s">
        <v>29</v>
      </c>
      <c r="R42" s="123" t="s">
        <v>29</v>
      </c>
      <c r="S42" s="30" t="s">
        <v>29</v>
      </c>
      <c r="T42" s="124" t="s">
        <v>29</v>
      </c>
    </row>
    <row r="43" spans="1:20" x14ac:dyDescent="0.25">
      <c r="A43" s="188"/>
      <c r="B43" s="7" t="s">
        <v>94</v>
      </c>
      <c r="C43" s="77">
        <v>118</v>
      </c>
      <c r="D43" s="32">
        <v>113</v>
      </c>
      <c r="E43" s="27">
        <v>0.9576271186440678</v>
      </c>
      <c r="F43" s="32">
        <v>110</v>
      </c>
      <c r="G43" s="27">
        <v>0.93220338983050843</v>
      </c>
      <c r="H43" s="33">
        <v>3.5309734513274336</v>
      </c>
      <c r="I43" s="122" t="s">
        <v>29</v>
      </c>
      <c r="J43" s="123" t="s">
        <v>29</v>
      </c>
      <c r="K43" s="30" t="s">
        <v>29</v>
      </c>
      <c r="L43" s="123" t="s">
        <v>29</v>
      </c>
      <c r="M43" s="30" t="s">
        <v>29</v>
      </c>
      <c r="N43" s="124" t="s">
        <v>29</v>
      </c>
      <c r="O43" s="122" t="s">
        <v>29</v>
      </c>
      <c r="P43" s="123" t="s">
        <v>29</v>
      </c>
      <c r="Q43" s="30" t="s">
        <v>29</v>
      </c>
      <c r="R43" s="123" t="s">
        <v>29</v>
      </c>
      <c r="S43" s="30" t="s">
        <v>29</v>
      </c>
      <c r="T43" s="124" t="s">
        <v>29</v>
      </c>
    </row>
    <row r="44" spans="1:20" x14ac:dyDescent="0.25">
      <c r="A44" s="188"/>
      <c r="B44" s="7" t="s">
        <v>95</v>
      </c>
      <c r="C44" s="122">
        <v>62</v>
      </c>
      <c r="D44" s="123">
        <v>60</v>
      </c>
      <c r="E44" s="30">
        <v>0.967741935483871</v>
      </c>
      <c r="F44" s="123">
        <v>56</v>
      </c>
      <c r="G44" s="30">
        <v>0.90322580645161288</v>
      </c>
      <c r="H44" s="124">
        <v>3.3216666666666668</v>
      </c>
      <c r="I44" s="122" t="s">
        <v>29</v>
      </c>
      <c r="J44" s="123" t="s">
        <v>29</v>
      </c>
      <c r="K44" s="30" t="s">
        <v>29</v>
      </c>
      <c r="L44" s="123" t="s">
        <v>29</v>
      </c>
      <c r="M44" s="30" t="s">
        <v>29</v>
      </c>
      <c r="N44" s="124" t="s">
        <v>29</v>
      </c>
      <c r="O44" s="122" t="s">
        <v>29</v>
      </c>
      <c r="P44" s="123" t="s">
        <v>29</v>
      </c>
      <c r="Q44" s="30" t="s">
        <v>29</v>
      </c>
      <c r="R44" s="123" t="s">
        <v>29</v>
      </c>
      <c r="S44" s="30" t="s">
        <v>29</v>
      </c>
      <c r="T44" s="124" t="s">
        <v>29</v>
      </c>
    </row>
    <row r="45" spans="1:20" s="70" customFormat="1" x14ac:dyDescent="0.25">
      <c r="A45" s="189"/>
      <c r="B45" s="52" t="s">
        <v>27</v>
      </c>
      <c r="C45" s="78">
        <f>IFERROR(SUM(C40:C44), "--")</f>
        <v>593</v>
      </c>
      <c r="D45" s="66">
        <f>IFERROR(SUM(D40:D44), "--")</f>
        <v>559</v>
      </c>
      <c r="E45" s="67">
        <f>IFERROR(D45/C45, "--")</f>
        <v>0.94266441821247893</v>
      </c>
      <c r="F45" s="66">
        <f>IFERROR(SUM(F40:F44), "--")</f>
        <v>533</v>
      </c>
      <c r="G45" s="67">
        <f>IFERROR(F45/C45, "--")</f>
        <v>0.89881956155143339</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60" t="s">
        <v>38</v>
      </c>
      <c r="B46" s="34" t="s">
        <v>91</v>
      </c>
      <c r="C46" s="82">
        <v>21</v>
      </c>
      <c r="D46" s="35">
        <v>19</v>
      </c>
      <c r="E46" s="57">
        <v>0.90476190476190477</v>
      </c>
      <c r="F46" s="35">
        <v>18</v>
      </c>
      <c r="G46" s="57">
        <v>0.8571428571428571</v>
      </c>
      <c r="H46" s="36">
        <v>3.3684210526315788</v>
      </c>
      <c r="I46" s="82" t="s">
        <v>29</v>
      </c>
      <c r="J46" s="37" t="s">
        <v>29</v>
      </c>
      <c r="K46" s="90" t="s">
        <v>29</v>
      </c>
      <c r="L46" s="37" t="s">
        <v>29</v>
      </c>
      <c r="M46" s="90" t="s">
        <v>29</v>
      </c>
      <c r="N46" s="89" t="s">
        <v>29</v>
      </c>
      <c r="O46" s="82" t="s">
        <v>29</v>
      </c>
      <c r="P46" s="37" t="s">
        <v>29</v>
      </c>
      <c r="Q46" s="90" t="s">
        <v>29</v>
      </c>
      <c r="R46" s="37" t="s">
        <v>29</v>
      </c>
      <c r="S46" s="90" t="s">
        <v>29</v>
      </c>
      <c r="T46" s="89" t="s">
        <v>29</v>
      </c>
    </row>
    <row r="47" spans="1:20" x14ac:dyDescent="0.25">
      <c r="A47" s="161"/>
      <c r="B47" s="34" t="s">
        <v>92</v>
      </c>
      <c r="C47" s="79">
        <v>33</v>
      </c>
      <c r="D47" s="35">
        <v>32</v>
      </c>
      <c r="E47" s="57">
        <v>0.96969696969696972</v>
      </c>
      <c r="F47" s="35">
        <v>31</v>
      </c>
      <c r="G47" s="57">
        <v>0.93939393939393945</v>
      </c>
      <c r="H47" s="36">
        <v>3.4375</v>
      </c>
      <c r="I47" s="82" t="s">
        <v>29</v>
      </c>
      <c r="J47" s="37" t="s">
        <v>29</v>
      </c>
      <c r="K47" s="90" t="s">
        <v>29</v>
      </c>
      <c r="L47" s="37" t="s">
        <v>29</v>
      </c>
      <c r="M47" s="90" t="s">
        <v>29</v>
      </c>
      <c r="N47" s="89" t="s">
        <v>29</v>
      </c>
      <c r="O47" s="82" t="s">
        <v>29</v>
      </c>
      <c r="P47" s="37" t="s">
        <v>29</v>
      </c>
      <c r="Q47" s="90" t="s">
        <v>29</v>
      </c>
      <c r="R47" s="37" t="s">
        <v>29</v>
      </c>
      <c r="S47" s="90" t="s">
        <v>29</v>
      </c>
      <c r="T47" s="89" t="s">
        <v>29</v>
      </c>
    </row>
    <row r="48" spans="1:20" x14ac:dyDescent="0.25">
      <c r="A48" s="161"/>
      <c r="B48" s="34" t="s">
        <v>93</v>
      </c>
      <c r="C48" s="79">
        <v>24</v>
      </c>
      <c r="D48" s="35">
        <v>21</v>
      </c>
      <c r="E48" s="57">
        <v>0.875</v>
      </c>
      <c r="F48" s="35">
        <v>16</v>
      </c>
      <c r="G48" s="57">
        <v>0.66666666666666663</v>
      </c>
      <c r="H48" s="36">
        <v>2.5857142857142854</v>
      </c>
      <c r="I48" s="82" t="s">
        <v>29</v>
      </c>
      <c r="J48" s="37" t="s">
        <v>29</v>
      </c>
      <c r="K48" s="90" t="s">
        <v>29</v>
      </c>
      <c r="L48" s="37" t="s">
        <v>29</v>
      </c>
      <c r="M48" s="90" t="s">
        <v>29</v>
      </c>
      <c r="N48" s="89" t="s">
        <v>29</v>
      </c>
      <c r="O48" s="82" t="s">
        <v>29</v>
      </c>
      <c r="P48" s="37" t="s">
        <v>29</v>
      </c>
      <c r="Q48" s="90" t="s">
        <v>29</v>
      </c>
      <c r="R48" s="37" t="s">
        <v>29</v>
      </c>
      <c r="S48" s="90" t="s">
        <v>29</v>
      </c>
      <c r="T48" s="89" t="s">
        <v>29</v>
      </c>
    </row>
    <row r="49" spans="1:20" x14ac:dyDescent="0.25">
      <c r="A49" s="161"/>
      <c r="B49" s="34" t="s">
        <v>94</v>
      </c>
      <c r="C49" s="79">
        <v>22</v>
      </c>
      <c r="D49" s="35">
        <v>20</v>
      </c>
      <c r="E49" s="57">
        <v>0.90909090909090906</v>
      </c>
      <c r="F49" s="35">
        <v>18</v>
      </c>
      <c r="G49" s="57">
        <v>0.81818181818181823</v>
      </c>
      <c r="H49" s="36">
        <v>3.2</v>
      </c>
      <c r="I49" s="82" t="s">
        <v>29</v>
      </c>
      <c r="J49" s="37" t="s">
        <v>29</v>
      </c>
      <c r="K49" s="90" t="s">
        <v>29</v>
      </c>
      <c r="L49" s="37" t="s">
        <v>29</v>
      </c>
      <c r="M49" s="90" t="s">
        <v>29</v>
      </c>
      <c r="N49" s="89" t="s">
        <v>29</v>
      </c>
      <c r="O49" s="82" t="s">
        <v>29</v>
      </c>
      <c r="P49" s="37" t="s">
        <v>29</v>
      </c>
      <c r="Q49" s="90" t="s">
        <v>29</v>
      </c>
      <c r="R49" s="37" t="s">
        <v>29</v>
      </c>
      <c r="S49" s="90" t="s">
        <v>29</v>
      </c>
      <c r="T49" s="89" t="s">
        <v>29</v>
      </c>
    </row>
    <row r="50" spans="1:20" x14ac:dyDescent="0.25">
      <c r="A50" s="161"/>
      <c r="B50" s="34" t="s">
        <v>95</v>
      </c>
      <c r="C50" s="82">
        <v>17</v>
      </c>
      <c r="D50" s="37">
        <v>17</v>
      </c>
      <c r="E50" s="90">
        <v>1</v>
      </c>
      <c r="F50" s="37">
        <v>16</v>
      </c>
      <c r="G50" s="90">
        <v>0.94117647058823528</v>
      </c>
      <c r="H50" s="89">
        <v>3.2941176470588234</v>
      </c>
      <c r="I50" s="82" t="s">
        <v>29</v>
      </c>
      <c r="J50" s="37" t="s">
        <v>29</v>
      </c>
      <c r="K50" s="90" t="s">
        <v>29</v>
      </c>
      <c r="L50" s="37" t="s">
        <v>29</v>
      </c>
      <c r="M50" s="90" t="s">
        <v>29</v>
      </c>
      <c r="N50" s="89" t="s">
        <v>29</v>
      </c>
      <c r="O50" s="82" t="s">
        <v>29</v>
      </c>
      <c r="P50" s="37" t="s">
        <v>29</v>
      </c>
      <c r="Q50" s="90" t="s">
        <v>29</v>
      </c>
      <c r="R50" s="37" t="s">
        <v>29</v>
      </c>
      <c r="S50" s="90" t="s">
        <v>29</v>
      </c>
      <c r="T50" s="89" t="s">
        <v>29</v>
      </c>
    </row>
    <row r="51" spans="1:20" s="70" customFormat="1" x14ac:dyDescent="0.25">
      <c r="A51" s="162"/>
      <c r="B51" s="71" t="s">
        <v>27</v>
      </c>
      <c r="C51" s="80">
        <f>IFERROR(SUM(C46:C50), "--")</f>
        <v>117</v>
      </c>
      <c r="D51" s="72">
        <f>IFERROR(SUM(D46:D50), "--")</f>
        <v>109</v>
      </c>
      <c r="E51" s="73">
        <f>IFERROR(D51/C51, "--")</f>
        <v>0.93162393162393164</v>
      </c>
      <c r="F51" s="72">
        <f>IFERROR(SUM(F46:F50), "--")</f>
        <v>99</v>
      </c>
      <c r="G51" s="73">
        <f>IFERROR(F51/C51, "--")</f>
        <v>0.84615384615384615</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87" t="s">
        <v>39</v>
      </c>
      <c r="B52" s="75" t="s">
        <v>91</v>
      </c>
      <c r="C52" s="77">
        <v>2</v>
      </c>
      <c r="D52" s="32">
        <v>1</v>
      </c>
      <c r="E52" s="27">
        <v>0.5</v>
      </c>
      <c r="F52" s="32">
        <v>1</v>
      </c>
      <c r="G52" s="27">
        <v>0.5</v>
      </c>
      <c r="H52" s="33">
        <v>4</v>
      </c>
      <c r="I52" s="122" t="s">
        <v>29</v>
      </c>
      <c r="J52" s="123" t="s">
        <v>29</v>
      </c>
      <c r="K52" s="30" t="s">
        <v>29</v>
      </c>
      <c r="L52" s="123" t="s">
        <v>29</v>
      </c>
      <c r="M52" s="30" t="s">
        <v>29</v>
      </c>
      <c r="N52" s="124" t="s">
        <v>29</v>
      </c>
      <c r="O52" s="122" t="s">
        <v>29</v>
      </c>
      <c r="P52" s="123" t="s">
        <v>29</v>
      </c>
      <c r="Q52" s="30" t="s">
        <v>29</v>
      </c>
      <c r="R52" s="123" t="s">
        <v>29</v>
      </c>
      <c r="S52" s="30" t="s">
        <v>29</v>
      </c>
      <c r="T52" s="124" t="s">
        <v>29</v>
      </c>
    </row>
    <row r="53" spans="1:20" x14ac:dyDescent="0.25">
      <c r="A53" s="188"/>
      <c r="B53" s="75" t="s">
        <v>92</v>
      </c>
      <c r="C53" s="77">
        <v>8</v>
      </c>
      <c r="D53" s="32">
        <v>6</v>
      </c>
      <c r="E53" s="27">
        <v>0.75</v>
      </c>
      <c r="F53" s="32">
        <v>6</v>
      </c>
      <c r="G53" s="27">
        <v>0.75</v>
      </c>
      <c r="H53" s="33">
        <v>3.6666666666666665</v>
      </c>
      <c r="I53" s="122" t="s">
        <v>29</v>
      </c>
      <c r="J53" s="123" t="s">
        <v>29</v>
      </c>
      <c r="K53" s="30" t="s">
        <v>29</v>
      </c>
      <c r="L53" s="123" t="s">
        <v>29</v>
      </c>
      <c r="M53" s="30" t="s">
        <v>29</v>
      </c>
      <c r="N53" s="124" t="s">
        <v>29</v>
      </c>
      <c r="O53" s="122" t="s">
        <v>29</v>
      </c>
      <c r="P53" s="123" t="s">
        <v>29</v>
      </c>
      <c r="Q53" s="30" t="s">
        <v>29</v>
      </c>
      <c r="R53" s="123" t="s">
        <v>29</v>
      </c>
      <c r="S53" s="30" t="s">
        <v>29</v>
      </c>
      <c r="T53" s="124" t="s">
        <v>29</v>
      </c>
    </row>
    <row r="54" spans="1:20" x14ac:dyDescent="0.25">
      <c r="A54" s="188"/>
      <c r="B54" s="75" t="s">
        <v>93</v>
      </c>
      <c r="C54" s="77">
        <v>3</v>
      </c>
      <c r="D54" s="32">
        <v>3</v>
      </c>
      <c r="E54" s="27">
        <v>1</v>
      </c>
      <c r="F54" s="32">
        <v>3</v>
      </c>
      <c r="G54" s="27">
        <v>1</v>
      </c>
      <c r="H54" s="33">
        <v>3.6666666666666665</v>
      </c>
      <c r="I54" s="122" t="s">
        <v>29</v>
      </c>
      <c r="J54" s="123" t="s">
        <v>29</v>
      </c>
      <c r="K54" s="30" t="s">
        <v>29</v>
      </c>
      <c r="L54" s="123" t="s">
        <v>29</v>
      </c>
      <c r="M54" s="30" t="s">
        <v>29</v>
      </c>
      <c r="N54" s="124" t="s">
        <v>29</v>
      </c>
      <c r="O54" s="122" t="s">
        <v>29</v>
      </c>
      <c r="P54" s="123" t="s">
        <v>29</v>
      </c>
      <c r="Q54" s="30" t="s">
        <v>29</v>
      </c>
      <c r="R54" s="123" t="s">
        <v>29</v>
      </c>
      <c r="S54" s="30" t="s">
        <v>29</v>
      </c>
      <c r="T54" s="124" t="s">
        <v>29</v>
      </c>
    </row>
    <row r="55" spans="1:20" x14ac:dyDescent="0.25">
      <c r="A55" s="188"/>
      <c r="B55" s="75" t="s">
        <v>94</v>
      </c>
      <c r="C55" s="122" t="s">
        <v>29</v>
      </c>
      <c r="D55" s="123" t="s">
        <v>29</v>
      </c>
      <c r="E55" s="30" t="s">
        <v>29</v>
      </c>
      <c r="F55" s="123" t="s">
        <v>29</v>
      </c>
      <c r="G55" s="30" t="s">
        <v>29</v>
      </c>
      <c r="H55" s="124" t="s">
        <v>29</v>
      </c>
      <c r="I55" s="122" t="s">
        <v>29</v>
      </c>
      <c r="J55" s="123" t="s">
        <v>29</v>
      </c>
      <c r="K55" s="30" t="s">
        <v>29</v>
      </c>
      <c r="L55" s="123" t="s">
        <v>29</v>
      </c>
      <c r="M55" s="30" t="s">
        <v>29</v>
      </c>
      <c r="N55" s="124" t="s">
        <v>29</v>
      </c>
      <c r="O55" s="122" t="s">
        <v>29</v>
      </c>
      <c r="P55" s="123" t="s">
        <v>29</v>
      </c>
      <c r="Q55" s="30" t="s">
        <v>29</v>
      </c>
      <c r="R55" s="123" t="s">
        <v>29</v>
      </c>
      <c r="S55" s="30" t="s">
        <v>29</v>
      </c>
      <c r="T55" s="124" t="s">
        <v>29</v>
      </c>
    </row>
    <row r="56" spans="1:20" x14ac:dyDescent="0.25">
      <c r="A56" s="188"/>
      <c r="B56" s="75" t="s">
        <v>95</v>
      </c>
      <c r="C56" s="122">
        <v>1</v>
      </c>
      <c r="D56" s="123">
        <v>1</v>
      </c>
      <c r="E56" s="30">
        <v>1</v>
      </c>
      <c r="F56" s="123">
        <v>1</v>
      </c>
      <c r="G56" s="30">
        <v>1</v>
      </c>
      <c r="H56" s="124">
        <v>4</v>
      </c>
      <c r="I56" s="122" t="s">
        <v>29</v>
      </c>
      <c r="J56" s="123" t="s">
        <v>29</v>
      </c>
      <c r="K56" s="30" t="s">
        <v>29</v>
      </c>
      <c r="L56" s="123" t="s">
        <v>29</v>
      </c>
      <c r="M56" s="30" t="s">
        <v>29</v>
      </c>
      <c r="N56" s="124" t="s">
        <v>29</v>
      </c>
      <c r="O56" s="122" t="s">
        <v>29</v>
      </c>
      <c r="P56" s="123" t="s">
        <v>29</v>
      </c>
      <c r="Q56" s="30" t="s">
        <v>29</v>
      </c>
      <c r="R56" s="123" t="s">
        <v>29</v>
      </c>
      <c r="S56" s="30" t="s">
        <v>29</v>
      </c>
      <c r="T56" s="124" t="s">
        <v>29</v>
      </c>
    </row>
    <row r="57" spans="1:20" s="70" customFormat="1" x14ac:dyDescent="0.25">
      <c r="A57" s="189"/>
      <c r="B57" s="76" t="s">
        <v>27</v>
      </c>
      <c r="C57" s="81">
        <f>IFERROR(SUM(C52:C56), "--")</f>
        <v>14</v>
      </c>
      <c r="D57" s="76">
        <f>IFERROR(SUM(D52:D56), "--")</f>
        <v>11</v>
      </c>
      <c r="E57" s="67">
        <f>IFERROR(D57/C57, "--")</f>
        <v>0.7857142857142857</v>
      </c>
      <c r="F57" s="76">
        <f>IFERROR(SUM(F52:F56), "--")</f>
        <v>11</v>
      </c>
      <c r="G57" s="67">
        <f>IFERROR(F57/C57, "--")</f>
        <v>0.7857142857142857</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107</v>
      </c>
      <c r="B1" s="143"/>
      <c r="C1" s="143"/>
      <c r="D1" s="143"/>
      <c r="E1" s="143"/>
      <c r="F1" s="143"/>
      <c r="G1" s="143"/>
      <c r="H1" s="143"/>
      <c r="I1" s="143"/>
      <c r="J1" s="143"/>
      <c r="K1" s="14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14</v>
      </c>
      <c r="C3" s="43">
        <v>1211.8759379999999</v>
      </c>
      <c r="D3" s="44">
        <v>461.4385020751626</v>
      </c>
      <c r="E3" s="43">
        <v>40.395864599999996</v>
      </c>
      <c r="F3" s="43">
        <v>2.6263000000000005</v>
      </c>
      <c r="G3" s="45">
        <v>1.6263000000000005</v>
      </c>
      <c r="H3" s="44">
        <v>15.381283402505421</v>
      </c>
      <c r="I3" s="42">
        <v>403</v>
      </c>
      <c r="J3" s="42">
        <v>531</v>
      </c>
      <c r="K3" s="46">
        <v>0.75894538606403017</v>
      </c>
    </row>
    <row r="4" spans="1:11" x14ac:dyDescent="0.25">
      <c r="A4" s="20" t="s">
        <v>92</v>
      </c>
      <c r="B4" s="42">
        <v>14</v>
      </c>
      <c r="C4" s="43">
        <v>1002.3450899999999</v>
      </c>
      <c r="D4" s="44">
        <v>379.61865247689741</v>
      </c>
      <c r="E4" s="43">
        <v>33.411502999999996</v>
      </c>
      <c r="F4" s="43">
        <v>2.6404000000000001</v>
      </c>
      <c r="G4" s="45">
        <v>1.6404000000000001</v>
      </c>
      <c r="H4" s="44">
        <v>12.653955082563247</v>
      </c>
      <c r="I4" s="42">
        <v>332</v>
      </c>
      <c r="J4" s="42">
        <v>546</v>
      </c>
      <c r="K4" s="46">
        <v>0.60805860805860801</v>
      </c>
    </row>
    <row r="5" spans="1:11" x14ac:dyDescent="0.25">
      <c r="A5" s="20" t="s">
        <v>93</v>
      </c>
      <c r="B5" s="42">
        <v>13</v>
      </c>
      <c r="C5" s="43">
        <v>936.28838999999994</v>
      </c>
      <c r="D5" s="44">
        <v>392.42566327172136</v>
      </c>
      <c r="E5" s="43">
        <v>31.209612999999997</v>
      </c>
      <c r="F5" s="43">
        <v>2.3858999999999999</v>
      </c>
      <c r="G5" s="45">
        <v>1.5858999999999999</v>
      </c>
      <c r="H5" s="44">
        <v>13.080855442390712</v>
      </c>
      <c r="I5" s="42">
        <v>310</v>
      </c>
      <c r="J5" s="42">
        <v>496</v>
      </c>
      <c r="K5" s="46">
        <v>0.625</v>
      </c>
    </row>
    <row r="6" spans="1:11" x14ac:dyDescent="0.25">
      <c r="A6" s="20" t="s">
        <v>94</v>
      </c>
      <c r="B6" s="42">
        <v>11</v>
      </c>
      <c r="C6" s="45">
        <v>774.25469999999996</v>
      </c>
      <c r="D6" s="47">
        <v>385.64262589032228</v>
      </c>
      <c r="E6" s="45">
        <v>25.808489999999999</v>
      </c>
      <c r="F6" s="45">
        <v>2.0076999999999998</v>
      </c>
      <c r="G6" s="45">
        <v>1.2076999999999998</v>
      </c>
      <c r="H6" s="47">
        <v>12.854754196344077</v>
      </c>
      <c r="I6" s="42">
        <v>257</v>
      </c>
      <c r="J6" s="42">
        <v>441</v>
      </c>
      <c r="K6" s="46">
        <v>0.58276643990929711</v>
      </c>
    </row>
    <row r="7" spans="1:11" x14ac:dyDescent="0.25">
      <c r="A7" s="20" t="s">
        <v>95</v>
      </c>
      <c r="B7" s="111">
        <v>14</v>
      </c>
      <c r="C7" s="112">
        <v>627.48384900000008</v>
      </c>
      <c r="D7" s="113">
        <v>242.65588344483547</v>
      </c>
      <c r="E7" s="112">
        <v>20.916128300000004</v>
      </c>
      <c r="F7" s="112">
        <v>2.5859000000000005</v>
      </c>
      <c r="G7" s="114">
        <v>1.7859000000000005</v>
      </c>
      <c r="H7" s="113">
        <v>8.0885294481611822</v>
      </c>
      <c r="I7" s="111">
        <v>209</v>
      </c>
      <c r="J7" s="111">
        <v>495</v>
      </c>
      <c r="K7" s="115">
        <v>0.42222222222222222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2019-11-18T21:11:51Z</cp:lastPrinted>
  <dcterms:created xsi:type="dcterms:W3CDTF">2017-08-25T00:23:23Z</dcterms:created>
  <dcterms:modified xsi:type="dcterms:W3CDTF">2019-11-22T18:34:09Z</dcterms:modified>
</cp:coreProperties>
</file>